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1"/>
  </bookViews>
  <sheets>
    <sheet name="Upload" sheetId="1" r:id="rId1"/>
    <sheet name="Cell_calc" sheetId="2" r:id="rId2"/>
    <sheet name="GDPpc_pop_area" sheetId="3" r:id="rId3"/>
    <sheet name="Area_pop" sheetId="4" r:id="rId4"/>
    <sheet name="Sources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<sst xmlns="http://schemas.openxmlformats.org/spreadsheetml/2006/main" count="912" uniqueCount="134">
  <si>
    <t>Antioquia</t>
  </si>
  <si>
    <t>Caldas</t>
  </si>
  <si>
    <t>Cauca</t>
  </si>
  <si>
    <t>Cesar</t>
  </si>
  <si>
    <t>Huila</t>
  </si>
  <si>
    <t>Magdalena</t>
  </si>
  <si>
    <t>Meta</t>
  </si>
  <si>
    <t>Risaralda</t>
  </si>
  <si>
    <t>Santander</t>
  </si>
  <si>
    <t>Sucre</t>
  </si>
  <si>
    <t>Tolima</t>
  </si>
  <si>
    <t>Amazonas</t>
  </si>
  <si>
    <t>Arauca</t>
  </si>
  <si>
    <t>Casanare</t>
  </si>
  <si>
    <t>Guaviare</t>
  </si>
  <si>
    <t>Putumayo</t>
  </si>
  <si>
    <t>Vichada</t>
  </si>
  <si>
    <t>GPDpc90</t>
  </si>
  <si>
    <t>GDP90</t>
  </si>
  <si>
    <t>Total</t>
  </si>
  <si>
    <t>Pop calc</t>
  </si>
  <si>
    <t>Pop census 93</t>
  </si>
  <si>
    <t>Cell_ID</t>
  </si>
  <si>
    <t>LONG</t>
  </si>
  <si>
    <t>LAT</t>
  </si>
  <si>
    <t>RIG</t>
  </si>
  <si>
    <t>Old CELL_ID</t>
  </si>
  <si>
    <t>ADMIN_NAME</t>
  </si>
  <si>
    <t>TYPE_ENG</t>
  </si>
  <si>
    <t>GRID_AREA_</t>
  </si>
  <si>
    <t>Density</t>
  </si>
  <si>
    <t>cell_id</t>
  </si>
  <si>
    <t>numb</t>
  </si>
  <si>
    <t>Check</t>
  </si>
  <si>
    <t>Gross Cell Product                             (1990, 1995 US $), MER</t>
  </si>
  <si>
    <t>Gross Cell Product       (1990, 1995 US $)                     PPP</t>
  </si>
  <si>
    <t>Cell_RIG</t>
  </si>
  <si>
    <t>Arcview Data</t>
  </si>
  <si>
    <t>Ratio to pop calc</t>
  </si>
  <si>
    <t>Area sq km</t>
  </si>
  <si>
    <t>Pop</t>
  </si>
  <si>
    <t>Area</t>
  </si>
  <si>
    <t>San Andre</t>
  </si>
  <si>
    <t>Narino</t>
  </si>
  <si>
    <t>Choco</t>
  </si>
  <si>
    <t>Valle del</t>
  </si>
  <si>
    <t>Cordoba</t>
  </si>
  <si>
    <t>Caqueta</t>
  </si>
  <si>
    <t>Atlantico</t>
  </si>
  <si>
    <t>Bolivar</t>
  </si>
  <si>
    <t>Quindio</t>
  </si>
  <si>
    <t>Boyaca</t>
  </si>
  <si>
    <t>Cundinama</t>
  </si>
  <si>
    <t>Distrito</t>
  </si>
  <si>
    <t>La Guajir</t>
  </si>
  <si>
    <t>Norde de</t>
  </si>
  <si>
    <t>Vaupes</t>
  </si>
  <si>
    <t>Guainia</t>
  </si>
  <si>
    <t>POP_ADMIN</t>
  </si>
  <si>
    <t>SQKM</t>
  </si>
  <si>
    <t>Pop cens</t>
  </si>
  <si>
    <t>Presumably, Arcview included only one island</t>
  </si>
  <si>
    <t>Source IGAC</t>
  </si>
  <si>
    <t>89% Indigenous population in large area of land</t>
  </si>
  <si>
    <t>Departmen</t>
  </si>
  <si>
    <t>Special D</t>
  </si>
  <si>
    <t>POP</t>
  </si>
  <si>
    <t>AREA</t>
  </si>
  <si>
    <t>Cell_Id</t>
  </si>
  <si>
    <t>Population 1990</t>
  </si>
  <si>
    <t>GDP MER</t>
  </si>
  <si>
    <t>GDP PPP</t>
  </si>
  <si>
    <t>World Bank</t>
  </si>
  <si>
    <t>GPW pop</t>
  </si>
  <si>
    <t>WB pop</t>
  </si>
  <si>
    <t>Rescaling factor</t>
  </si>
  <si>
    <t>Our GDP</t>
  </si>
  <si>
    <t>True GDP pesos</t>
  </si>
  <si>
    <t>GDP Pesos</t>
  </si>
  <si>
    <t>Exchange rate</t>
  </si>
  <si>
    <t>RIG_Cell</t>
  </si>
  <si>
    <t>Country_ID</t>
  </si>
  <si>
    <t>Country</t>
  </si>
  <si>
    <t>Population, 1990 (GPW/WB)</t>
  </si>
  <si>
    <t>Cell Area (Sq. Km)</t>
  </si>
  <si>
    <t>Gross Cell Product         (1990, 1995 US $)                   PPP</t>
  </si>
  <si>
    <t xml:space="preserve">LAT </t>
  </si>
  <si>
    <t>COUNTID</t>
  </si>
  <si>
    <t>CNTRY</t>
  </si>
  <si>
    <t>Gross_Cell Product                              (Pesos), 1990</t>
  </si>
  <si>
    <t>Colombia</t>
  </si>
  <si>
    <t>RIG_CO</t>
  </si>
  <si>
    <t>POPGPW_CO</t>
  </si>
  <si>
    <t>AREA_CO</t>
  </si>
  <si>
    <t>GCPLC_CO</t>
  </si>
  <si>
    <t>GCPMER_CO</t>
  </si>
  <si>
    <t>GCPPPP_CO</t>
  </si>
  <si>
    <t>GIS Area</t>
  </si>
  <si>
    <t>Calculated Area (RIG*Grid Area)</t>
  </si>
  <si>
    <t>Ratio GIS/Calc Area</t>
  </si>
  <si>
    <t>Source (1)</t>
  </si>
  <si>
    <t>Source (2)</t>
  </si>
  <si>
    <t>Calculation</t>
  </si>
  <si>
    <t>Source (3)</t>
  </si>
  <si>
    <t>Source (4)</t>
  </si>
  <si>
    <t>(1)</t>
  </si>
  <si>
    <t>(2)</t>
  </si>
  <si>
    <t>(3)</t>
  </si>
  <si>
    <t>(4)</t>
  </si>
  <si>
    <t>http://pwp.supercabletv.net.co/garcru/colombia/Colombia/index.html</t>
  </si>
  <si>
    <t>Census 93</t>
  </si>
  <si>
    <t>Geographical limits and area</t>
  </si>
  <si>
    <t>http://www.dane.gov.co/inf_est/pib/ctas_dptales/PIB%20total%20y%20participaci%F3n%201990-2002p.xls</t>
  </si>
  <si>
    <t>http://www.dane.gov.co/inf_est/pib/ctas_dptales/PIB%20percapita%201990-2002p.xls</t>
  </si>
  <si>
    <t>http://www.dane.gov.co/inf_est/poblacion/censo/poblacion_colombia.XLS</t>
  </si>
  <si>
    <t>SOURCES OF DATA</t>
  </si>
  <si>
    <t>www.dane.gov.co</t>
  </si>
  <si>
    <t>National Statistical Office website</t>
  </si>
  <si>
    <t>Regional GDP per capita current prices</t>
  </si>
  <si>
    <t>Regional GDP current prices</t>
  </si>
  <si>
    <t>Population, 1990 (GPW)</t>
  </si>
  <si>
    <t>Population, 1990 (GPW/POPWB)</t>
  </si>
  <si>
    <t>GRID_AREA (Sq. Km)</t>
  </si>
  <si>
    <t>GDP/Capita (Pesos)</t>
  </si>
  <si>
    <t>Number</t>
  </si>
  <si>
    <t>Expected Pop in Cell</t>
  </si>
  <si>
    <t xml:space="preserve">Rescaled Expected Pop in Cell </t>
  </si>
  <si>
    <t>Sub Cell Output (Pesos)</t>
  </si>
  <si>
    <t>Rescaled Sub Cell Output (Pesos)</t>
  </si>
  <si>
    <t>Gross Cell Product (Pesos)</t>
  </si>
  <si>
    <t>Rescaled Cell Output                         (1990, 1995 US $), MER</t>
  </si>
  <si>
    <t>Rescaled Cell Output         (1990, 1995 US $),                          PPP</t>
  </si>
  <si>
    <t>GRID_AREA</t>
  </si>
  <si>
    <t>Rescaling Factor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</si>
</sst>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_-* #,##0\ _P_t_s_-;\-* #,##0\ _P_t_s_-;_-* &quot;-&quot;\ _P_t_s_-;_-@_-"/>
    <numFmt numFmtId="174" formatCode="0.000"/>
    <numFmt numFmtId="175" formatCode="#,##0.000"/>
    <numFmt numFmtId="176" formatCode="#,##0.0"/>
    <numFmt numFmtId="177" formatCode="_(&quot;$&quot;* #,##0_);_(&quot;$&quot;* \(#,##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* #,##0.000_);_(* \(#,##0.000\);_(* &quot;-&quot;?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wrapText="1"/>
    </xf>
    <xf numFmtId="175" fontId="7" fillId="0" borderId="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177" fontId="7" fillId="0" borderId="0" xfId="1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wrapText="1"/>
    </xf>
    <xf numFmtId="175" fontId="10" fillId="0" borderId="0" xfId="0" applyNumberFormat="1" applyFont="1" applyFill="1" applyBorder="1" applyAlignment="1">
      <alignment wrapText="1"/>
    </xf>
    <xf numFmtId="176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177" fontId="10" fillId="0" borderId="0" xfId="17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3" fontId="8" fillId="0" borderId="0" xfId="15" applyFont="1" applyAlignment="1">
      <alignment/>
    </xf>
    <xf numFmtId="4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39" fontId="8" fillId="0" borderId="0" xfId="15" applyNumberFormat="1" applyFont="1" applyAlignment="1">
      <alignment/>
    </xf>
    <xf numFmtId="39" fontId="8" fillId="0" borderId="0" xfId="0" applyNumberFormat="1" applyFont="1" applyAlignment="1">
      <alignment/>
    </xf>
    <xf numFmtId="43" fontId="8" fillId="0" borderId="0" xfId="0" applyNumberFormat="1" applyFont="1" applyFill="1" applyAlignment="1">
      <alignment/>
    </xf>
    <xf numFmtId="2" fontId="8" fillId="0" borderId="0" xfId="15" applyNumberFormat="1" applyFont="1" applyAlignment="1">
      <alignment/>
    </xf>
    <xf numFmtId="2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8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 wrapText="1"/>
    </xf>
    <xf numFmtId="182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7"/>
  <sheetViews>
    <sheetView workbookViewId="0" topLeftCell="A1">
      <selection activeCell="I14" sqref="I14"/>
    </sheetView>
  </sheetViews>
  <sheetFormatPr defaultColWidth="9.140625" defaultRowHeight="12.75"/>
  <cols>
    <col min="3" max="3" width="9.28125" style="0" customWidth="1"/>
    <col min="4" max="4" width="11.421875" style="0" customWidth="1"/>
    <col min="6" max="6" width="15.140625" style="0" customWidth="1"/>
    <col min="7" max="7" width="11.7109375" style="0" customWidth="1"/>
    <col min="8" max="8" width="20.140625" style="0" bestFit="1" customWidth="1"/>
    <col min="9" max="9" width="18.57421875" style="0" customWidth="1"/>
    <col min="10" max="10" width="19.00390625" style="0" customWidth="1"/>
  </cols>
  <sheetData>
    <row r="1" spans="1:11" ht="41.25">
      <c r="A1" s="57" t="s">
        <v>23</v>
      </c>
      <c r="B1" s="57" t="s">
        <v>24</v>
      </c>
      <c r="C1" s="58" t="s">
        <v>80</v>
      </c>
      <c r="D1" s="59" t="s">
        <v>81</v>
      </c>
      <c r="E1" s="59" t="s">
        <v>82</v>
      </c>
      <c r="F1" s="60" t="s">
        <v>83</v>
      </c>
      <c r="G1" s="60" t="s">
        <v>84</v>
      </c>
      <c r="H1" s="61" t="s">
        <v>89</v>
      </c>
      <c r="I1" s="61" t="s">
        <v>34</v>
      </c>
      <c r="J1" s="61" t="s">
        <v>85</v>
      </c>
      <c r="K1" s="42"/>
    </row>
    <row r="2" spans="1:11" ht="13.5">
      <c r="A2" s="57" t="s">
        <v>23</v>
      </c>
      <c r="B2" s="57" t="s">
        <v>86</v>
      </c>
      <c r="C2" s="62" t="s">
        <v>91</v>
      </c>
      <c r="D2" s="59" t="s">
        <v>87</v>
      </c>
      <c r="E2" s="59" t="s">
        <v>88</v>
      </c>
      <c r="F2" s="63" t="s">
        <v>92</v>
      </c>
      <c r="G2" s="63" t="s">
        <v>93</v>
      </c>
      <c r="H2" s="64" t="s">
        <v>94</v>
      </c>
      <c r="I2" s="64" t="s">
        <v>95</v>
      </c>
      <c r="J2" s="64" t="s">
        <v>96</v>
      </c>
      <c r="K2" s="42"/>
    </row>
    <row r="3" spans="1:28" ht="12.75">
      <c r="A3" s="44">
        <f>Cell_calc!B295</f>
        <v>-82</v>
      </c>
      <c r="B3" s="44">
        <f>Cell_calc!C295</f>
        <v>12</v>
      </c>
      <c r="C3" s="54">
        <f>Cell_calc!D295</f>
        <v>0.002</v>
      </c>
      <c r="D3" s="43">
        <v>210</v>
      </c>
      <c r="E3" s="43" t="s">
        <v>90</v>
      </c>
      <c r="F3" s="49">
        <f>Cell_calc!J295</f>
        <v>46412.71244701257</v>
      </c>
      <c r="G3" s="48">
        <f>Cell_calc!K295</f>
        <v>24.142426</v>
      </c>
      <c r="H3" s="48">
        <f>Cell_calc!X295</f>
        <v>52152093234.4619</v>
      </c>
      <c r="I3" s="48">
        <f>Cell_calc!AA295</f>
        <v>160834769.08050162</v>
      </c>
      <c r="J3" s="48">
        <f>Cell_calc!AD295</f>
        <v>378474326.38782156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2.75">
      <c r="A4" s="44">
        <f>Cell_calc!B296</f>
        <v>-80</v>
      </c>
      <c r="B4" s="44">
        <f>Cell_calc!C296</f>
        <v>1</v>
      </c>
      <c r="C4" s="54">
        <f>Cell_calc!D296</f>
        <v>0.003</v>
      </c>
      <c r="D4" s="43">
        <v>210</v>
      </c>
      <c r="E4" s="43" t="s">
        <v>90</v>
      </c>
      <c r="F4" s="49">
        <f>Cell_calc!J296</f>
        <v>1193.1982749549834</v>
      </c>
      <c r="G4" s="48">
        <f>Cell_calc!K296</f>
        <v>37.080180479999996</v>
      </c>
      <c r="H4" s="48">
        <f>Cell_calc!X296</f>
        <v>341683764.12596136</v>
      </c>
      <c r="I4" s="48">
        <f>Cell_calc!AA296</f>
        <v>1053737.748448451</v>
      </c>
      <c r="J4" s="48">
        <f>Cell_calc!AD296</f>
        <v>2479642.2242123038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2.75">
      <c r="A5" s="44">
        <f>Cell_calc!B297</f>
        <v>-79</v>
      </c>
      <c r="B5" s="44">
        <f>Cell_calc!C297</f>
        <v>0</v>
      </c>
      <c r="C5" s="54">
        <f>Cell_calc!D297</f>
        <v>0.014</v>
      </c>
      <c r="D5" s="43">
        <v>210</v>
      </c>
      <c r="E5" s="43" t="s">
        <v>90</v>
      </c>
      <c r="F5" s="49">
        <f>Cell_calc!J297</f>
        <v>5645.938191216162</v>
      </c>
      <c r="G5" s="48">
        <f>Cell_calc!K297</f>
        <v>173.0936368</v>
      </c>
      <c r="H5" s="48">
        <f>Cell_calc!X297</f>
        <v>1616768523.4627423</v>
      </c>
      <c r="I5" s="48">
        <f>Cell_calc!AA297</f>
        <v>4986043.243915763</v>
      </c>
      <c r="J5" s="48">
        <f>Cell_calc!AD297</f>
        <v>11733093.340887217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12.75">
      <c r="A6" s="44">
        <f>Cell_calc!B298</f>
        <v>-79</v>
      </c>
      <c r="B6" s="44">
        <f>Cell_calc!C298</f>
        <v>1</v>
      </c>
      <c r="C6" s="54">
        <f>Cell_calc!D298</f>
        <v>0.689</v>
      </c>
      <c r="D6" s="43">
        <v>210</v>
      </c>
      <c r="E6" s="43" t="s">
        <v>90</v>
      </c>
      <c r="F6" s="49">
        <f>Cell_calc!J298</f>
        <v>155835.89540715504</v>
      </c>
      <c r="G6" s="48">
        <f>Cell_calc!K298</f>
        <v>8516.081450239999</v>
      </c>
      <c r="H6" s="48">
        <f>Cell_calc!X298</f>
        <v>44625102505.00087</v>
      </c>
      <c r="I6" s="48">
        <f>Cell_calc!AA298</f>
        <v>137621859.66953322</v>
      </c>
      <c r="J6" s="48">
        <f>Cell_calc!AD298</f>
        <v>323850004.1529916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2.75">
      <c r="A7" s="44">
        <f>Cell_calc!B299</f>
        <v>-79</v>
      </c>
      <c r="B7" s="44">
        <f>Cell_calc!C299</f>
        <v>2</v>
      </c>
      <c r="C7" s="54">
        <f>Cell_calc!D299</f>
        <v>0.317</v>
      </c>
      <c r="D7" s="43">
        <v>210</v>
      </c>
      <c r="E7" s="43" t="s">
        <v>90</v>
      </c>
      <c r="F7" s="49">
        <f>Cell_calc!J299</f>
        <v>78943.11805716415</v>
      </c>
      <c r="G7" s="48">
        <f>Cell_calc!K299</f>
        <v>3915.75233651</v>
      </c>
      <c r="H7" s="48">
        <f>Cell_calc!X299</f>
        <v>22606118610.61368</v>
      </c>
      <c r="I7" s="48">
        <f>Cell_calc!AA299</f>
        <v>69716278.69659364</v>
      </c>
      <c r="J7" s="48">
        <f>Cell_calc!AD299</f>
        <v>164055457.46611655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2.75">
      <c r="A8" s="44">
        <f>Cell_calc!B300</f>
        <v>-78</v>
      </c>
      <c r="B8" s="44">
        <f>Cell_calc!C300</f>
        <v>5</v>
      </c>
      <c r="C8" s="54">
        <f>Cell_calc!D300</f>
        <v>0.354</v>
      </c>
      <c r="D8" s="43">
        <v>210</v>
      </c>
      <c r="E8" s="43" t="s">
        <v>90</v>
      </c>
      <c r="F8" s="49">
        <f>Cell_calc!J300</f>
        <v>34003.65042072047</v>
      </c>
      <c r="G8" s="48">
        <f>Cell_calc!K300</f>
        <v>4356.81236424</v>
      </c>
      <c r="H8" s="48">
        <f>Cell_calc!X300</f>
        <v>11350450568.98055</v>
      </c>
      <c r="I8" s="48">
        <f>Cell_calc!AA300</f>
        <v>35004291.92773648</v>
      </c>
      <c r="J8" s="48">
        <f>Cell_calc!AD300</f>
        <v>82371653.11812444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2.75">
      <c r="A9" s="44">
        <f>Cell_calc!B301</f>
        <v>-78</v>
      </c>
      <c r="B9" s="44">
        <f>Cell_calc!C301</f>
        <v>6</v>
      </c>
      <c r="C9" s="54">
        <f>Cell_calc!D301</f>
        <v>0.454</v>
      </c>
      <c r="D9" s="43">
        <v>210</v>
      </c>
      <c r="E9" s="43" t="s">
        <v>90</v>
      </c>
      <c r="F9" s="49">
        <f>Cell_calc!J301</f>
        <v>32038.323840429992</v>
      </c>
      <c r="G9" s="48">
        <f>Cell_calc!K301</f>
        <v>5577.30857964</v>
      </c>
      <c r="H9" s="48">
        <f>Cell_calc!X301</f>
        <v>10694422703.575329</v>
      </c>
      <c r="I9" s="48">
        <f>Cell_calc!AA301</f>
        <v>32981130.752431992</v>
      </c>
      <c r="J9" s="48">
        <f>Cell_calc!AD301</f>
        <v>77610776.05544092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2.75">
      <c r="A10" s="44">
        <f>Cell_calc!B302</f>
        <v>-78</v>
      </c>
      <c r="B10" s="44">
        <f>Cell_calc!C302</f>
        <v>8</v>
      </c>
      <c r="C10" s="54">
        <f>Cell_calc!D302</f>
        <v>0.146</v>
      </c>
      <c r="D10" s="43">
        <v>210</v>
      </c>
      <c r="E10" s="43" t="s">
        <v>90</v>
      </c>
      <c r="F10" s="49">
        <f>Cell_calc!J302</f>
        <v>20583.420367622428</v>
      </c>
      <c r="G10" s="48">
        <f>Cell_calc!K302</f>
        <v>1785.3596494999997</v>
      </c>
      <c r="H10" s="48">
        <f>Cell_calc!X302</f>
        <v>6870765124.702034</v>
      </c>
      <c r="I10" s="48">
        <f>Cell_calc!AA302</f>
        <v>21189138.416166153</v>
      </c>
      <c r="J10" s="48">
        <f>Cell_calc!AD302</f>
        <v>49862010.15268548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2.75">
      <c r="A11" s="44">
        <f>Cell_calc!B303</f>
        <v>-77</v>
      </c>
      <c r="B11" s="44">
        <f>Cell_calc!C303</f>
        <v>9</v>
      </c>
      <c r="C11" s="54">
        <f>Cell_calc!D303</f>
        <v>0.066</v>
      </c>
      <c r="D11" s="43">
        <v>210</v>
      </c>
      <c r="E11" s="43" t="s">
        <v>90</v>
      </c>
      <c r="F11" s="49">
        <f>Cell_calc!J303</f>
        <v>52376.703489390246</v>
      </c>
      <c r="G11" s="48">
        <f>Cell_calc!K303</f>
        <v>804.8521866000001</v>
      </c>
      <c r="H11" s="48">
        <f>Cell_calc!X303</f>
        <v>20392733879.207973</v>
      </c>
      <c r="I11" s="48">
        <f>Cell_calc!AA303</f>
        <v>62890297.224258244</v>
      </c>
      <c r="J11" s="48">
        <f>Cell_calc!AD303</f>
        <v>147992644.96327516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12.75">
      <c r="A12" s="44">
        <f>Cell_calc!B304</f>
        <v>-76</v>
      </c>
      <c r="B12" s="44">
        <f>Cell_calc!C304</f>
        <v>-1</v>
      </c>
      <c r="C12" s="54">
        <f>Cell_calc!D304</f>
        <v>0.038</v>
      </c>
      <c r="D12" s="43">
        <v>210</v>
      </c>
      <c r="E12" s="43" t="s">
        <v>90</v>
      </c>
      <c r="F12" s="49">
        <f>Cell_calc!J304</f>
        <v>689.1145108499443</v>
      </c>
      <c r="G12" s="48">
        <f>Cell_calc!K304</f>
        <v>469.8255856</v>
      </c>
      <c r="H12" s="48">
        <f>Cell_calc!X304</f>
        <v>229264024.90747538</v>
      </c>
      <c r="I12" s="48">
        <f>Cell_calc!AA304</f>
        <v>707040.2014102518</v>
      </c>
      <c r="J12" s="48">
        <f>Cell_calc!AD304</f>
        <v>1663797.98029813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ht="12.75">
      <c r="A13" s="44">
        <f>Cell_calc!B305</f>
        <v>-76</v>
      </c>
      <c r="B13" s="44">
        <f>Cell_calc!C305</f>
        <v>6</v>
      </c>
      <c r="C13" s="54">
        <f>Cell_calc!D305</f>
        <v>1</v>
      </c>
      <c r="D13" s="43">
        <v>210</v>
      </c>
      <c r="E13" s="43" t="s">
        <v>90</v>
      </c>
      <c r="F13" s="49">
        <f>Cell_calc!J305</f>
        <v>3231027.903149706</v>
      </c>
      <c r="G13" s="48">
        <f>Cell_calc!K305</f>
        <v>12284.82066</v>
      </c>
      <c r="H13" s="48">
        <f>Cell_calc!X305</f>
        <v>2759189352900.981</v>
      </c>
      <c r="I13" s="48">
        <f>Cell_calc!AA305</f>
        <v>8509218995.834363</v>
      </c>
      <c r="J13" s="48">
        <f>Cell_calc!AD305</f>
        <v>20023785565.43902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12.75">
      <c r="A14" s="44">
        <f>Cell_calc!B306</f>
        <v>-75</v>
      </c>
      <c r="B14" s="44">
        <f>Cell_calc!C306</f>
        <v>-2</v>
      </c>
      <c r="C14" s="54">
        <f>Cell_calc!D306</f>
        <v>0.016</v>
      </c>
      <c r="D14" s="43">
        <v>210</v>
      </c>
      <c r="E14" s="43" t="s">
        <v>90</v>
      </c>
      <c r="F14" s="49">
        <f>Cell_calc!J306</f>
        <v>43.007146540707694</v>
      </c>
      <c r="G14" s="48">
        <f>Cell_calc!K306</f>
        <v>197.76096256</v>
      </c>
      <c r="H14" s="48">
        <f>Cell_calc!X306</f>
        <v>16897436.28966184</v>
      </c>
      <c r="I14" s="48">
        <f>Cell_calc!AA306</f>
        <v>52110.95269910293</v>
      </c>
      <c r="J14" s="48">
        <f>Cell_calc!AD306</f>
        <v>122626.82896848599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ht="12.75">
      <c r="A15" s="44">
        <f>Cell_calc!B307</f>
        <v>-74</v>
      </c>
      <c r="B15" s="44">
        <f>Cell_calc!C307</f>
        <v>-3</v>
      </c>
      <c r="C15" s="54">
        <f>Cell_calc!D307</f>
        <v>0.034</v>
      </c>
      <c r="D15" s="43">
        <v>210</v>
      </c>
      <c r="E15" s="43" t="s">
        <v>90</v>
      </c>
      <c r="F15" s="49">
        <f>Cell_calc!J307</f>
        <v>122.02027623177533</v>
      </c>
      <c r="G15" s="48">
        <f>Cell_calc!K307</f>
        <v>419.98605502000004</v>
      </c>
      <c r="H15" s="48">
        <f>Cell_calc!X307</f>
        <v>47941563.42648243</v>
      </c>
      <c r="I15" s="48">
        <f>Cell_calc!AA307</f>
        <v>147849.6797509432</v>
      </c>
      <c r="J15" s="48">
        <f>Cell_calc!AD307</f>
        <v>347917.9798640766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2.75">
      <c r="A16" s="44">
        <f>Cell_calc!B308</f>
        <v>-74</v>
      </c>
      <c r="B16" s="44">
        <f>Cell_calc!C308</f>
        <v>-2</v>
      </c>
      <c r="C16" s="54">
        <f>Cell_calc!D308</f>
        <v>0.568</v>
      </c>
      <c r="D16" s="43">
        <v>210</v>
      </c>
      <c r="E16" s="43" t="s">
        <v>90</v>
      </c>
      <c r="F16" s="49">
        <f>Cell_calc!J308</f>
        <v>1457.2421513909562</v>
      </c>
      <c r="G16" s="48">
        <f>Cell_calc!K308</f>
        <v>7020.514170879999</v>
      </c>
      <c r="H16" s="48">
        <f>Cell_calc!X308</f>
        <v>572548015.675286</v>
      </c>
      <c r="I16" s="48">
        <f>Cell_calc!AA308</f>
        <v>1765712.9786649528</v>
      </c>
      <c r="J16" s="48">
        <f>Cell_calc!AD308</f>
        <v>4155053.2513275375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 ht="12.75">
      <c r="A17" s="44">
        <f>Cell_calc!B309</f>
        <v>-74</v>
      </c>
      <c r="B17" s="44">
        <f>Cell_calc!C309</f>
        <v>3</v>
      </c>
      <c r="C17" s="54">
        <f>Cell_calc!D309</f>
        <v>1</v>
      </c>
      <c r="D17" s="43">
        <v>210</v>
      </c>
      <c r="E17" s="43" t="s">
        <v>90</v>
      </c>
      <c r="F17" s="49">
        <f>Cell_calc!J309</f>
        <v>162639.0258901758</v>
      </c>
      <c r="G17" s="48">
        <f>Cell_calc!K309</f>
        <v>12341.241219999998</v>
      </c>
      <c r="H17" s="48">
        <f>Cell_calc!X309</f>
        <v>122314449590.19476</v>
      </c>
      <c r="I17" s="48">
        <f>Cell_calc!AA309</f>
        <v>377212400.02018124</v>
      </c>
      <c r="J17" s="48">
        <f>Cell_calc!AD309</f>
        <v>887651406.5892942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2.75">
      <c r="A18" s="44">
        <f>Cell_calc!B310</f>
        <v>-73</v>
      </c>
      <c r="B18" s="44">
        <f>Cell_calc!C310</f>
        <v>-3</v>
      </c>
      <c r="C18" s="54">
        <f>Cell_calc!D310</f>
        <v>0.448</v>
      </c>
      <c r="D18" s="43">
        <v>210</v>
      </c>
      <c r="E18" s="43" t="s">
        <v>90</v>
      </c>
      <c r="F18" s="49">
        <f>Cell_calc!J310</f>
        <v>817.1357842734462</v>
      </c>
      <c r="G18" s="48">
        <f>Cell_calc!K310</f>
        <v>5533.93390144</v>
      </c>
      <c r="H18" s="48">
        <f>Cell_calc!X310</f>
        <v>321051289.50357497</v>
      </c>
      <c r="I18" s="48">
        <f>Cell_calc!AA310</f>
        <v>990108.1012829557</v>
      </c>
      <c r="J18" s="48">
        <f>Cell_calc!AD310</f>
        <v>2329909.7504012343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ht="12.75">
      <c r="A19" s="44">
        <f>Cell_calc!B311</f>
        <v>-73</v>
      </c>
      <c r="B19" s="44">
        <f>Cell_calc!C311</f>
        <v>-2</v>
      </c>
      <c r="C19" s="54">
        <f>Cell_calc!D311</f>
        <v>1</v>
      </c>
      <c r="D19" s="43">
        <v>210</v>
      </c>
      <c r="E19" s="43" t="s">
        <v>90</v>
      </c>
      <c r="F19" s="49">
        <f>Cell_calc!J311</f>
        <v>1577.2620952254892</v>
      </c>
      <c r="G19" s="48">
        <f>Cell_calc!K311</f>
        <v>12360.060159999999</v>
      </c>
      <c r="H19" s="48">
        <f>Cell_calc!X311</f>
        <v>619703651.832482</v>
      </c>
      <c r="I19" s="48">
        <f>Cell_calc!AA311</f>
        <v>1911138.8931740776</v>
      </c>
      <c r="J19" s="48">
        <f>Cell_calc!AD311</f>
        <v>4497267.65775122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12.75">
      <c r="A20" s="44">
        <f>Cell_calc!B312</f>
        <v>-73</v>
      </c>
      <c r="B20" s="44">
        <f>Cell_calc!C312</f>
        <v>3</v>
      </c>
      <c r="C20" s="54">
        <f>Cell_calc!D312</f>
        <v>1</v>
      </c>
      <c r="D20" s="43">
        <v>210</v>
      </c>
      <c r="E20" s="43" t="s">
        <v>90</v>
      </c>
      <c r="F20" s="49">
        <f>Cell_calc!J312</f>
        <v>24604.088486079287</v>
      </c>
      <c r="G20" s="48">
        <f>Cell_calc!K312</f>
        <v>12341.241219999998</v>
      </c>
      <c r="H20" s="48">
        <f>Cell_calc!X312</f>
        <v>18503772537.812653</v>
      </c>
      <c r="I20" s="48">
        <f>Cell_calc!AA312</f>
        <v>57064823.26332902</v>
      </c>
      <c r="J20" s="48">
        <f>Cell_calc!AD312</f>
        <v>134284213.97004303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ht="12.75">
      <c r="A21" s="44">
        <f>Cell_calc!B313</f>
        <v>-73</v>
      </c>
      <c r="B21" s="44">
        <f>Cell_calc!C313</f>
        <v>8</v>
      </c>
      <c r="C21" s="54">
        <f>Cell_calc!D313</f>
        <v>0.468</v>
      </c>
      <c r="D21" s="43">
        <v>210</v>
      </c>
      <c r="E21" s="43" t="s">
        <v>90</v>
      </c>
      <c r="F21" s="49">
        <f>Cell_calc!J313</f>
        <v>485350.65120486566</v>
      </c>
      <c r="G21" s="48">
        <f>Cell_calc!K313</f>
        <v>5722.933671</v>
      </c>
      <c r="H21" s="48">
        <f>Cell_calc!X313</f>
        <v>203041573022.6146</v>
      </c>
      <c r="I21" s="48">
        <f>Cell_calc!AA313</f>
        <v>626171309.4433374</v>
      </c>
      <c r="J21" s="48">
        <f>Cell_calc!AD313</f>
        <v>1473498335.5889192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2.75">
      <c r="A22" s="44">
        <f>Cell_calc!B314</f>
        <v>-73</v>
      </c>
      <c r="B22" s="44">
        <f>Cell_calc!C314</f>
        <v>11</v>
      </c>
      <c r="C22" s="54">
        <f>Cell_calc!D314</f>
        <v>0.649</v>
      </c>
      <c r="D22" s="43">
        <v>210</v>
      </c>
      <c r="E22" s="43" t="s">
        <v>90</v>
      </c>
      <c r="F22" s="49">
        <f>Cell_calc!J314</f>
        <v>165114.43723176306</v>
      </c>
      <c r="G22" s="48">
        <f>Cell_calc!K314</f>
        <v>7863.33564093</v>
      </c>
      <c r="H22" s="48">
        <f>Cell_calc!X314</f>
        <v>162630050110.6032</v>
      </c>
      <c r="I22" s="48">
        <f>Cell_calc!AA314</f>
        <v>501543944.50662464</v>
      </c>
      <c r="J22" s="48">
        <f>Cell_calc!AD314</f>
        <v>1180226810.634618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2.75">
      <c r="A23" s="44">
        <f>Cell_calc!B315</f>
        <v>-73</v>
      </c>
      <c r="B23" s="44">
        <f>Cell_calc!C315</f>
        <v>12</v>
      </c>
      <c r="C23" s="54">
        <f>Cell_calc!D315</f>
        <v>0.039</v>
      </c>
      <c r="D23" s="43">
        <v>210</v>
      </c>
      <c r="E23" s="43" t="s">
        <v>90</v>
      </c>
      <c r="F23" s="49">
        <f>Cell_calc!J315</f>
        <v>3145.5226946633884</v>
      </c>
      <c r="G23" s="48">
        <f>Cell_calc!K315</f>
        <v>470.77761003</v>
      </c>
      <c r="H23" s="48">
        <f>Cell_calc!X315</f>
        <v>3098193725.7194514</v>
      </c>
      <c r="I23" s="48">
        <f>Cell_calc!AA315</f>
        <v>9554693.618960515</v>
      </c>
      <c r="J23" s="48">
        <f>Cell_calc!AD315</f>
        <v>22483983.10857835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12.75">
      <c r="A24" s="44">
        <f>Cell_calc!B316</f>
        <v>-72</v>
      </c>
      <c r="B24" s="44">
        <f>Cell_calc!C316</f>
        <v>-3</v>
      </c>
      <c r="C24" s="54">
        <f>Cell_calc!D316</f>
        <v>0.29</v>
      </c>
      <c r="D24" s="43">
        <v>210</v>
      </c>
      <c r="E24" s="43" t="s">
        <v>90</v>
      </c>
      <c r="F24" s="49">
        <f>Cell_calc!J316</f>
        <v>357.059332907736</v>
      </c>
      <c r="G24" s="48">
        <f>Cell_calc!K316</f>
        <v>3582.2339986999996</v>
      </c>
      <c r="H24" s="48">
        <f>Cell_calc!X316</f>
        <v>140288017.5676576</v>
      </c>
      <c r="I24" s="48">
        <f>Cell_calc!AA316</f>
        <v>432642.09566464525</v>
      </c>
      <c r="J24" s="48">
        <f>Cell_calc!AD316</f>
        <v>1018087.8591104535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2.75">
      <c r="A25" s="44">
        <f>Cell_calc!B317</f>
        <v>-72</v>
      </c>
      <c r="B25" s="44">
        <f>Cell_calc!C317</f>
        <v>-2</v>
      </c>
      <c r="C25" s="54">
        <f>Cell_calc!D317</f>
        <v>1</v>
      </c>
      <c r="D25" s="43">
        <v>210</v>
      </c>
      <c r="E25" s="43" t="s">
        <v>90</v>
      </c>
      <c r="F25" s="49">
        <f>Cell_calc!J317</f>
        <v>791.1314631092974</v>
      </c>
      <c r="G25" s="48">
        <f>Cell_calc!K317</f>
        <v>12360.060159999999</v>
      </c>
      <c r="H25" s="48">
        <f>Cell_calc!X317</f>
        <v>310834235.0028492</v>
      </c>
      <c r="I25" s="48">
        <f>Cell_calc!AA317</f>
        <v>958599.1531393122</v>
      </c>
      <c r="J25" s="48">
        <f>Cell_calc!AD317</f>
        <v>2255763.2956761033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2.75">
      <c r="A26" s="44">
        <f>Cell_calc!B318</f>
        <v>-72</v>
      </c>
      <c r="B26" s="44">
        <f>Cell_calc!C318</f>
        <v>5</v>
      </c>
      <c r="C26" s="54">
        <f>Cell_calc!D318</f>
        <v>1</v>
      </c>
      <c r="D26" s="43">
        <v>210</v>
      </c>
      <c r="E26" s="43" t="s">
        <v>90</v>
      </c>
      <c r="F26" s="49">
        <f>Cell_calc!J318</f>
        <v>24983.151475356688</v>
      </c>
      <c r="G26" s="48">
        <f>Cell_calc!K318</f>
        <v>12307.37956</v>
      </c>
      <c r="H26" s="48">
        <f>Cell_calc!X318</f>
        <v>35542119205.53537</v>
      </c>
      <c r="I26" s="48">
        <f>Cell_calc!AA318</f>
        <v>109610337.39057213</v>
      </c>
      <c r="J26" s="48">
        <f>Cell_calc!AD318</f>
        <v>257933647.3463307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2.75">
      <c r="A27" s="44">
        <f>Cell_calc!B319</f>
        <v>-72</v>
      </c>
      <c r="B27" s="44">
        <f>Cell_calc!C319</f>
        <v>11</v>
      </c>
      <c r="C27" s="54">
        <f>Cell_calc!D319</f>
        <v>0.184</v>
      </c>
      <c r="D27" s="43">
        <v>210</v>
      </c>
      <c r="E27" s="43" t="s">
        <v>90</v>
      </c>
      <c r="F27" s="49">
        <f>Cell_calc!J319</f>
        <v>15808.626935405253</v>
      </c>
      <c r="G27" s="48">
        <f>Cell_calc!K319</f>
        <v>2229.35864088</v>
      </c>
      <c r="H27" s="48">
        <f>Cell_calc!X319</f>
        <v>15570763125.189714</v>
      </c>
      <c r="I27" s="48">
        <f>Cell_calc!AA319</f>
        <v>48019550.823939554</v>
      </c>
      <c r="J27" s="48">
        <f>Cell_calc!AD319</f>
        <v>112998994.2811413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2.75">
      <c r="A28" s="44">
        <f>Cell_calc!B320</f>
        <v>-72</v>
      </c>
      <c r="B28" s="44">
        <f>Cell_calc!C320</f>
        <v>12</v>
      </c>
      <c r="C28" s="54">
        <f>Cell_calc!D320</f>
        <v>0.291</v>
      </c>
      <c r="D28" s="43">
        <v>210</v>
      </c>
      <c r="E28" s="43" t="s">
        <v>90</v>
      </c>
      <c r="F28" s="49">
        <f>Cell_calc!J320</f>
        <v>24976.15031196634</v>
      </c>
      <c r="G28" s="48">
        <f>Cell_calc!K320</f>
        <v>3512.72524407</v>
      </c>
      <c r="H28" s="48">
        <f>Cell_calc!X320</f>
        <v>24600347764.28176</v>
      </c>
      <c r="I28" s="48">
        <f>Cell_calc!AA320</f>
        <v>75866393.97541557</v>
      </c>
      <c r="J28" s="48">
        <f>Cell_calc!AD320</f>
        <v>178527830.2662698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2.75">
      <c r="A29" s="44">
        <f>Cell_calc!B321</f>
        <v>-71</v>
      </c>
      <c r="B29" s="44">
        <f>Cell_calc!C321</f>
        <v>-5</v>
      </c>
      <c r="C29" s="54">
        <f>Cell_calc!D321</f>
        <v>0.016</v>
      </c>
      <c r="D29" s="43">
        <v>210</v>
      </c>
      <c r="E29" s="43" t="s">
        <v>90</v>
      </c>
      <c r="F29" s="49">
        <f>Cell_calc!J321</f>
        <v>991.1647028335192</v>
      </c>
      <c r="G29" s="48">
        <f>Cell_calc!K321</f>
        <v>197.21888592</v>
      </c>
      <c r="H29" s="48">
        <f>Cell_calc!X321</f>
        <v>389426961.9315089</v>
      </c>
      <c r="I29" s="48">
        <f>Cell_calc!AA321</f>
        <v>1200975.677321186</v>
      </c>
      <c r="J29" s="48">
        <f>Cell_calc!AD321</f>
        <v>2826120.6397155724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2.75">
      <c r="A30" s="44">
        <f>Cell_calc!B322</f>
        <v>-71</v>
      </c>
      <c r="B30" s="44">
        <f>Cell_calc!C322</f>
        <v>-4</v>
      </c>
      <c r="C30" s="54">
        <f>Cell_calc!D322</f>
        <v>0.436</v>
      </c>
      <c r="D30" s="43">
        <v>210</v>
      </c>
      <c r="E30" s="43" t="s">
        <v>90</v>
      </c>
      <c r="F30" s="49">
        <f>Cell_calc!J322</f>
        <v>18399.057389833924</v>
      </c>
      <c r="G30" s="48">
        <f>Cell_calc!K322</f>
        <v>5380.781171919999</v>
      </c>
      <c r="H30" s="48">
        <f>Cell_calc!X322</f>
        <v>7228959022.898121</v>
      </c>
      <c r="I30" s="48">
        <f>Cell_calc!AA322</f>
        <v>22293792.69424878</v>
      </c>
      <c r="J30" s="48">
        <f>Cell_calc!AD322</f>
        <v>52461468.50475043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12.75">
      <c r="A31" s="44">
        <f>Cell_calc!B323</f>
        <v>-71</v>
      </c>
      <c r="B31" s="44">
        <f>Cell_calc!C323</f>
        <v>-3</v>
      </c>
      <c r="C31" s="54">
        <f>Cell_calc!D323</f>
        <v>0.502</v>
      </c>
      <c r="D31" s="43">
        <v>210</v>
      </c>
      <c r="E31" s="43" t="s">
        <v>90</v>
      </c>
      <c r="F31" s="49">
        <f>Cell_calc!J323</f>
        <v>565.0939022209267</v>
      </c>
      <c r="G31" s="48">
        <f>Cell_calc!K323</f>
        <v>6200.97057706</v>
      </c>
      <c r="H31" s="48">
        <f>Cell_calc!X323</f>
        <v>222024453.5734637</v>
      </c>
      <c r="I31" s="48">
        <f>Cell_calc!AA323</f>
        <v>684713.6808137944</v>
      </c>
      <c r="J31" s="48">
        <f>Cell_calc!AD323</f>
        <v>1611259.4969115022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12.75">
      <c r="A32" s="44">
        <f>Cell_calc!B324</f>
        <v>-71</v>
      </c>
      <c r="B32" s="44">
        <f>Cell_calc!C324</f>
        <v>0</v>
      </c>
      <c r="C32" s="54">
        <f>Cell_calc!D324</f>
        <v>0.964</v>
      </c>
      <c r="D32" s="43">
        <v>210</v>
      </c>
      <c r="E32" s="43" t="s">
        <v>90</v>
      </c>
      <c r="F32" s="49">
        <f>Cell_calc!J324</f>
        <v>6184.027606074318</v>
      </c>
      <c r="G32" s="48">
        <f>Cell_calc!K324</f>
        <v>11918.7332768</v>
      </c>
      <c r="H32" s="48">
        <f>Cell_calc!X324</f>
        <v>2405687689.064569</v>
      </c>
      <c r="I32" s="48">
        <f>Cell_calc!AA324</f>
        <v>7419035.362799809</v>
      </c>
      <c r="J32" s="48">
        <f>Cell_calc!AD324</f>
        <v>17458379.350659292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ht="12.75">
      <c r="A33" s="44">
        <f>Cell_calc!B325</f>
        <v>-71</v>
      </c>
      <c r="B33" s="44">
        <f>Cell_calc!C325</f>
        <v>4</v>
      </c>
      <c r="C33" s="54">
        <f>Cell_calc!D325</f>
        <v>1</v>
      </c>
      <c r="D33" s="43">
        <v>210</v>
      </c>
      <c r="E33" s="43" t="s">
        <v>90</v>
      </c>
      <c r="F33" s="49">
        <f>Cell_calc!J325</f>
        <v>3210.5334975737605</v>
      </c>
      <c r="G33" s="48">
        <f>Cell_calc!K325</f>
        <v>12326.18037</v>
      </c>
      <c r="H33" s="48">
        <f>Cell_calc!X325</f>
        <v>1872305748.2737126</v>
      </c>
      <c r="I33" s="48">
        <f>Cell_calc!AA325</f>
        <v>5774108.8419575</v>
      </c>
      <c r="J33" s="48">
        <f>Cell_calc!AD325</f>
        <v>13587559.250674266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ht="12.75">
      <c r="A34" s="44">
        <f>Cell_calc!B326</f>
        <v>-71</v>
      </c>
      <c r="B34" s="44">
        <f>Cell_calc!C326</f>
        <v>7</v>
      </c>
      <c r="C34" s="54">
        <f>Cell_calc!D326</f>
        <v>0.035</v>
      </c>
      <c r="D34" s="43">
        <v>210</v>
      </c>
      <c r="E34" s="43" t="s">
        <v>90</v>
      </c>
      <c r="F34" s="49">
        <f>Cell_calc!J326</f>
        <v>2381.395718916861</v>
      </c>
      <c r="G34" s="48">
        <f>Cell_calc!K326</f>
        <v>429.0481723500001</v>
      </c>
      <c r="H34" s="48">
        <f>Cell_calc!X326</f>
        <v>8831072367.597473</v>
      </c>
      <c r="I34" s="48">
        <f>Cell_calc!AA326</f>
        <v>27234640.0093713</v>
      </c>
      <c r="J34" s="48">
        <f>Cell_calc!AD326</f>
        <v>64088207.36269041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ht="12.75">
      <c r="A35" s="44">
        <f>Cell_calc!B327</f>
        <v>-70</v>
      </c>
      <c r="B35" s="44">
        <f>Cell_calc!C327</f>
        <v>-5</v>
      </c>
      <c r="C35" s="54">
        <f>Cell_calc!D327</f>
        <v>0.016</v>
      </c>
      <c r="D35" s="43">
        <v>210</v>
      </c>
      <c r="E35" s="43" t="s">
        <v>90</v>
      </c>
      <c r="F35" s="49">
        <f>Cell_calc!J327</f>
        <v>1456.241985192335</v>
      </c>
      <c r="G35" s="48">
        <f>Cell_calc!K327</f>
        <v>197.21888592</v>
      </c>
      <c r="H35" s="48">
        <f>Cell_calc!X327</f>
        <v>572155052.0406427</v>
      </c>
      <c r="I35" s="48">
        <f>Cell_calc!AA327</f>
        <v>1764501.0960440433</v>
      </c>
      <c r="J35" s="48">
        <f>Cell_calc!AD327</f>
        <v>4152201.46460734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ht="12.75">
      <c r="A36" s="44">
        <f>Cell_calc!B328</f>
        <v>-70</v>
      </c>
      <c r="B36" s="44">
        <f>Cell_calc!C328</f>
        <v>-4</v>
      </c>
      <c r="C36" s="54">
        <f>Cell_calc!D328</f>
        <v>0.193</v>
      </c>
      <c r="D36" s="43">
        <v>210</v>
      </c>
      <c r="E36" s="43" t="s">
        <v>90</v>
      </c>
      <c r="F36" s="49">
        <f>Cell_calc!J328</f>
        <v>10497.744420727162</v>
      </c>
      <c r="G36" s="48">
        <f>Cell_calc!K328</f>
        <v>2381.8595554599997</v>
      </c>
      <c r="H36" s="48">
        <f>Cell_calc!X328</f>
        <v>4124546309.216062</v>
      </c>
      <c r="I36" s="48">
        <f>Cell_calc!AA328</f>
        <v>12719919.989064753</v>
      </c>
      <c r="J36" s="48">
        <f>Cell_calc!AD328</f>
        <v>29932353.415191375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12.75">
      <c r="A37" s="44">
        <f>Cell_calc!B329</f>
        <v>-70</v>
      </c>
      <c r="B37" s="44">
        <f>Cell_calc!C329</f>
        <v>-3</v>
      </c>
      <c r="C37" s="54">
        <f>Cell_calc!D329</f>
        <v>0.372</v>
      </c>
      <c r="D37" s="43">
        <v>210</v>
      </c>
      <c r="E37" s="43" t="s">
        <v>90</v>
      </c>
      <c r="F37" s="49">
        <f>Cell_calc!J329</f>
        <v>435.0722964001825</v>
      </c>
      <c r="G37" s="48">
        <f>Cell_calc!K329</f>
        <v>4595.14154316</v>
      </c>
      <c r="H37" s="48">
        <f>Cell_calc!X329</f>
        <v>170939181.06983492</v>
      </c>
      <c r="I37" s="48">
        <f>Cell_calc!AA329</f>
        <v>527168.9400955762</v>
      </c>
      <c r="J37" s="48">
        <f>Cell_calc!AD329</f>
        <v>1240527.2232858469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ht="12.75">
      <c r="A38" s="44">
        <f>Cell_calc!B330</f>
        <v>-70</v>
      </c>
      <c r="B38" s="44">
        <f>Cell_calc!C330</f>
        <v>0</v>
      </c>
      <c r="C38" s="54">
        <f>Cell_calc!D330</f>
        <v>0.291</v>
      </c>
      <c r="D38" s="43">
        <v>210</v>
      </c>
      <c r="E38" s="43" t="s">
        <v>90</v>
      </c>
      <c r="F38" s="49">
        <f>Cell_calc!J330</f>
        <v>1295.2152272143364</v>
      </c>
      <c r="G38" s="48">
        <f>Cell_calc!K330</f>
        <v>3597.8748792</v>
      </c>
      <c r="H38" s="48">
        <f>Cell_calc!X330</f>
        <v>503859866.9478598</v>
      </c>
      <c r="I38" s="48">
        <f>Cell_calc!AA330</f>
        <v>1553881.7394186892</v>
      </c>
      <c r="J38" s="48">
        <f>Cell_calc!AD330</f>
        <v>3656574.6820481624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ht="12.75">
      <c r="A39" s="44">
        <f>Cell_calc!B331</f>
        <v>-70</v>
      </c>
      <c r="B39" s="44">
        <f>Cell_calc!C331</f>
        <v>2</v>
      </c>
      <c r="C39" s="54">
        <f>Cell_calc!D331</f>
        <v>1</v>
      </c>
      <c r="D39" s="43">
        <v>210</v>
      </c>
      <c r="E39" s="43" t="s">
        <v>90</v>
      </c>
      <c r="F39" s="49">
        <f>Cell_calc!J331</f>
        <v>2747.456547612187</v>
      </c>
      <c r="G39" s="48">
        <f>Cell_calc!K331</f>
        <v>12352.53103</v>
      </c>
      <c r="H39" s="48">
        <f>Cell_calc!X331</f>
        <v>909941848.7564365</v>
      </c>
      <c r="I39" s="48">
        <f>Cell_calc!AA331</f>
        <v>2806220.76785057</v>
      </c>
      <c r="J39" s="48">
        <f>Cell_calc!AD331</f>
        <v>6603562.904213592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ht="12.75">
      <c r="A40" s="44">
        <f>Cell_calc!B332</f>
        <v>-70</v>
      </c>
      <c r="B40" s="44">
        <f>Cell_calc!C332</f>
        <v>4</v>
      </c>
      <c r="C40" s="54">
        <f>Cell_calc!D332</f>
        <v>1</v>
      </c>
      <c r="D40" s="43">
        <v>210</v>
      </c>
      <c r="E40" s="43" t="s">
        <v>90</v>
      </c>
      <c r="F40" s="49">
        <f>Cell_calc!J332</f>
        <v>3421.568565482815</v>
      </c>
      <c r="G40" s="48">
        <f>Cell_calc!K332</f>
        <v>12326.18037</v>
      </c>
      <c r="H40" s="48">
        <f>Cell_calc!X332</f>
        <v>1995376313.0356297</v>
      </c>
      <c r="I40" s="48">
        <f>Cell_calc!AA332</f>
        <v>6153653.0680176355</v>
      </c>
      <c r="J40" s="48">
        <f>Cell_calc!AD332</f>
        <v>14480697.88054725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 ht="12.75">
      <c r="A41" s="44">
        <f>Cell_calc!B333</f>
        <v>-69</v>
      </c>
      <c r="B41" s="44">
        <f>Cell_calc!C333</f>
        <v>1</v>
      </c>
      <c r="C41" s="54">
        <f>Cell_calc!D333</f>
        <v>0.233</v>
      </c>
      <c r="D41" s="43">
        <v>210</v>
      </c>
      <c r="E41" s="43" t="s">
        <v>90</v>
      </c>
      <c r="F41" s="49">
        <f>Cell_calc!J333</f>
        <v>284.04720040839504</v>
      </c>
      <c r="G41" s="48">
        <f>Cell_calc!K333</f>
        <v>2879.89401728</v>
      </c>
      <c r="H41" s="48">
        <f>Cell_calc!X333</f>
        <v>94074803.43896177</v>
      </c>
      <c r="I41" s="48">
        <f>Cell_calc!AA333</f>
        <v>290122.5693737029</v>
      </c>
      <c r="J41" s="48">
        <f>Cell_calc!AD333</f>
        <v>682712.7283569933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ht="12.75">
      <c r="A42" s="44">
        <f>Cell_calc!B334</f>
        <v>-69</v>
      </c>
      <c r="B42" s="44">
        <f>Cell_calc!C334</f>
        <v>2</v>
      </c>
      <c r="C42" s="54">
        <f>Cell_calc!D334</f>
        <v>1</v>
      </c>
      <c r="D42" s="43">
        <v>210</v>
      </c>
      <c r="E42" s="43" t="s">
        <v>90</v>
      </c>
      <c r="F42" s="49">
        <f>Cell_calc!J334</f>
        <v>2194.364639774714</v>
      </c>
      <c r="G42" s="48">
        <f>Cell_calc!K334</f>
        <v>12352.53103</v>
      </c>
      <c r="H42" s="48">
        <f>Cell_calc!X334</f>
        <v>726760981.496768</v>
      </c>
      <c r="I42" s="48">
        <f>Cell_calc!AA334</f>
        <v>2241299.0042461413</v>
      </c>
      <c r="J42" s="48">
        <f>Cell_calc!AD334</f>
        <v>5274196.218363532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 ht="12.75">
      <c r="A43" s="44">
        <f>Cell_calc!B335</f>
        <v>-69</v>
      </c>
      <c r="B43" s="44">
        <f>Cell_calc!C335</f>
        <v>4</v>
      </c>
      <c r="C43" s="54">
        <f>Cell_calc!D335</f>
        <v>1</v>
      </c>
      <c r="D43" s="43">
        <v>210</v>
      </c>
      <c r="E43" s="43" t="s">
        <v>90</v>
      </c>
      <c r="F43" s="49">
        <f>Cell_calc!J335</f>
        <v>2989.4967676784954</v>
      </c>
      <c r="G43" s="48">
        <f>Cell_calc!K335</f>
        <v>12326.18037</v>
      </c>
      <c r="H43" s="48">
        <f>Cell_calc!X335</f>
        <v>1743402455.3240273</v>
      </c>
      <c r="I43" s="48">
        <f>Cell_calc!AA335</f>
        <v>5376576.7378850365</v>
      </c>
      <c r="J43" s="48">
        <f>Cell_calc!AD335</f>
        <v>12652091.775783608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12.75">
      <c r="A44" s="44">
        <f>Cell_calc!B336</f>
        <v>-69</v>
      </c>
      <c r="B44" s="44">
        <f>Cell_calc!C336</f>
        <v>5</v>
      </c>
      <c r="C44" s="54">
        <f>Cell_calc!D336</f>
        <v>1</v>
      </c>
      <c r="D44" s="43">
        <v>210</v>
      </c>
      <c r="E44" s="43" t="s">
        <v>90</v>
      </c>
      <c r="F44" s="49">
        <f>Cell_calc!J336</f>
        <v>4207.699197599007</v>
      </c>
      <c r="G44" s="48">
        <f>Cell_calc!K336</f>
        <v>12307.37956</v>
      </c>
      <c r="H44" s="48">
        <f>Cell_calc!X336</f>
        <v>2453828748.5942397</v>
      </c>
      <c r="I44" s="48">
        <f>Cell_calc!AA336</f>
        <v>7567500.279786668</v>
      </c>
      <c r="J44" s="48">
        <f>Cell_calc!AD336</f>
        <v>17807745.098936647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ht="12.75">
      <c r="A45" s="44">
        <f>Cell_calc!B337</f>
        <v>-69</v>
      </c>
      <c r="B45" s="44">
        <f>Cell_calc!C337</f>
        <v>6</v>
      </c>
      <c r="C45" s="54">
        <f>Cell_calc!D337</f>
        <v>0.185</v>
      </c>
      <c r="D45" s="43">
        <v>210</v>
      </c>
      <c r="E45" s="43" t="s">
        <v>90</v>
      </c>
      <c r="F45" s="49">
        <f>Cell_calc!J337</f>
        <v>947.1573900941904</v>
      </c>
      <c r="G45" s="48">
        <f>Cell_calc!K337</f>
        <v>2272.6918221</v>
      </c>
      <c r="H45" s="48">
        <f>Cell_calc!X337</f>
        <v>552359359.3816841</v>
      </c>
      <c r="I45" s="48">
        <f>Cell_calc!AA337</f>
        <v>1703452.0477675241</v>
      </c>
      <c r="J45" s="48">
        <f>Cell_calc!AD337</f>
        <v>4008541.623173997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ht="12.75">
      <c r="A46" s="44">
        <f>Cell_calc!B338</f>
        <v>-68</v>
      </c>
      <c r="B46" s="44">
        <f>Cell_calc!C338</f>
        <v>1</v>
      </c>
      <c r="C46" s="54">
        <f>Cell_calc!D338</f>
        <v>0.149</v>
      </c>
      <c r="D46" s="43">
        <v>210</v>
      </c>
      <c r="E46" s="43" t="s">
        <v>90</v>
      </c>
      <c r="F46" s="49">
        <f>Cell_calc!J338</f>
        <v>264.04387643597283</v>
      </c>
      <c r="G46" s="48">
        <f>Cell_calc!K338</f>
        <v>1841.6489638399999</v>
      </c>
      <c r="H46" s="48">
        <f>Cell_calc!X338</f>
        <v>87449817.2812884</v>
      </c>
      <c r="I46" s="48">
        <f>Cell_calc!AA338</f>
        <v>269691.40251639986</v>
      </c>
      <c r="J46" s="48">
        <f>Cell_calc!AD338</f>
        <v>634634.3672050922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ht="12.75">
      <c r="A47" s="44">
        <f>Cell_calc!B339</f>
        <v>-68</v>
      </c>
      <c r="B47" s="44">
        <f>Cell_calc!C339</f>
        <v>2</v>
      </c>
      <c r="C47" s="54">
        <f>Cell_calc!D339</f>
        <v>0.571</v>
      </c>
      <c r="D47" s="43">
        <v>210</v>
      </c>
      <c r="E47" s="43" t="s">
        <v>90</v>
      </c>
      <c r="F47" s="49">
        <f>Cell_calc!J339</f>
        <v>1124.1868072501268</v>
      </c>
      <c r="G47" s="48">
        <f>Cell_calc!K339</f>
        <v>7053.29521813</v>
      </c>
      <c r="H47" s="48">
        <f>Cell_calc!X339</f>
        <v>372324222.061243</v>
      </c>
      <c r="I47" s="48">
        <f>Cell_calc!AA339</f>
        <v>1148231.5773804297</v>
      </c>
      <c r="J47" s="48">
        <f>Cell_calc!AD339</f>
        <v>2702003.896736832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 ht="12.75">
      <c r="A48" s="44">
        <f>Cell_calc!B340</f>
        <v>-68</v>
      </c>
      <c r="B48" s="44">
        <f>Cell_calc!C340</f>
        <v>5</v>
      </c>
      <c r="C48" s="54">
        <f>Cell_calc!D340</f>
        <v>0.305</v>
      </c>
      <c r="D48" s="43">
        <v>210</v>
      </c>
      <c r="E48" s="43" t="s">
        <v>90</v>
      </c>
      <c r="F48" s="49">
        <f>Cell_calc!J340</f>
        <v>1869.310625222853</v>
      </c>
      <c r="G48" s="48">
        <f>Cell_calc!K340</f>
        <v>3753.7507658</v>
      </c>
      <c r="H48" s="48">
        <f>Cell_calc!X340</f>
        <v>1090136898.2939467</v>
      </c>
      <c r="I48" s="48">
        <f>Cell_calc!AA340</f>
        <v>3361934.400504227</v>
      </c>
      <c r="J48" s="48">
        <f>Cell_calc!AD340</f>
        <v>7911261.133803802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ht="12.75">
      <c r="A49" s="44">
        <f>Cell_calc!B341</f>
        <v>-68</v>
      </c>
      <c r="B49" s="44">
        <f>Cell_calc!C341</f>
        <v>6</v>
      </c>
      <c r="C49" s="54">
        <f>Cell_calc!D341</f>
        <v>0.142</v>
      </c>
      <c r="D49" s="43">
        <v>210</v>
      </c>
      <c r="E49" s="43" t="s">
        <v>90</v>
      </c>
      <c r="F49" s="49">
        <f>Cell_calc!J341</f>
        <v>962.1598830735071</v>
      </c>
      <c r="G49" s="48">
        <f>Cell_calc!K341</f>
        <v>1744.4445337199998</v>
      </c>
      <c r="H49" s="48">
        <f>Cell_calc!X341</f>
        <v>561108451.663337</v>
      </c>
      <c r="I49" s="48">
        <f>Cell_calc!AA341</f>
        <v>1730433.8647860172</v>
      </c>
      <c r="J49" s="48">
        <f>Cell_calc!AD341</f>
        <v>4072034.890700512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12.75">
      <c r="A50" s="44">
        <f>Cell_calc!B342</f>
        <v>-67</v>
      </c>
      <c r="B50" s="44">
        <f>Cell_calc!C342</f>
        <v>1</v>
      </c>
      <c r="C50" s="54">
        <f>Cell_calc!D342</f>
        <v>0.033</v>
      </c>
      <c r="D50" s="43">
        <v>210</v>
      </c>
      <c r="E50" s="43" t="s">
        <v>90</v>
      </c>
      <c r="F50" s="49">
        <f>Cell_calc!J342</f>
        <v>38.00631554760215</v>
      </c>
      <c r="G50" s="48">
        <f>Cell_calc!K342</f>
        <v>407.88198528</v>
      </c>
      <c r="H50" s="48">
        <f>Cell_calc!X342</f>
        <v>12587473.69957939</v>
      </c>
      <c r="I50" s="48">
        <f>Cell_calc!AA342</f>
        <v>38819.21702887574</v>
      </c>
      <c r="J50" s="48">
        <f>Cell_calc!AD342</f>
        <v>91348.88618861177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ht="12.75">
      <c r="A51" s="44">
        <f>Cell_calc!B343</f>
        <v>-78</v>
      </c>
      <c r="B51" s="44">
        <f>Cell_calc!C343</f>
        <v>0</v>
      </c>
      <c r="C51" s="54">
        <f>Cell_calc!D343</f>
        <v>0.409</v>
      </c>
      <c r="D51" s="43">
        <v>210</v>
      </c>
      <c r="E51" s="43" t="s">
        <v>90</v>
      </c>
      <c r="F51" s="49">
        <f>Cell_calc!J343</f>
        <v>324237.87893378566</v>
      </c>
      <c r="G51" s="48">
        <f>Cell_calc!K343</f>
        <v>5056.8069608</v>
      </c>
      <c r="H51" s="48">
        <f>Cell_calc!X343</f>
        <v>93247694014.04218</v>
      </c>
      <c r="I51" s="48">
        <f>Cell_calc!AA343</f>
        <v>287571800.1694221</v>
      </c>
      <c r="J51" s="48">
        <f>Cell_calc!AD343</f>
        <v>676710290.8126724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ht="12.75">
      <c r="A52" s="44">
        <f>Cell_calc!B344</f>
        <v>-78</v>
      </c>
      <c r="B52" s="44">
        <f>Cell_calc!C344</f>
        <v>2</v>
      </c>
      <c r="C52" s="54">
        <f>Cell_calc!D344</f>
        <v>0.8840000000000001</v>
      </c>
      <c r="D52" s="43">
        <v>210</v>
      </c>
      <c r="E52" s="43" t="s">
        <v>90</v>
      </c>
      <c r="F52" s="49">
        <f>Cell_calc!J344</f>
        <v>165778.54758764748</v>
      </c>
      <c r="G52" s="48">
        <f>Cell_calc!K344</f>
        <v>10919.637430520002</v>
      </c>
      <c r="H52" s="48">
        <f>Cell_calc!X344</f>
        <v>53982764638.32057</v>
      </c>
      <c r="I52" s="48">
        <f>Cell_calc!AA344</f>
        <v>166480479.42961806</v>
      </c>
      <c r="J52" s="48">
        <f>Cell_calc!AD344</f>
        <v>391759739.94347566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ht="12.75">
      <c r="A53" s="44">
        <f>Cell_calc!B345</f>
        <v>-78</v>
      </c>
      <c r="B53" s="44">
        <f>Cell_calc!C345</f>
        <v>3</v>
      </c>
      <c r="C53" s="54">
        <f>Cell_calc!D345</f>
        <v>0.324</v>
      </c>
      <c r="D53" s="43">
        <v>210</v>
      </c>
      <c r="E53" s="43" t="s">
        <v>90</v>
      </c>
      <c r="F53" s="49">
        <f>Cell_calc!J345</f>
        <v>125618.87421441407</v>
      </c>
      <c r="G53" s="48">
        <f>Cell_calc!K345</f>
        <v>3998.5621552799994</v>
      </c>
      <c r="H53" s="48">
        <f>Cell_calc!X345</f>
        <v>95568713159.83282</v>
      </c>
      <c r="I53" s="48">
        <f>Cell_calc!AA345</f>
        <v>294729721.45680743</v>
      </c>
      <c r="J53" s="48">
        <f>Cell_calc!AD345</f>
        <v>693554219.8528183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2.75">
      <c r="A54" s="44">
        <f>Cell_calc!B346</f>
        <v>-78</v>
      </c>
      <c r="B54" s="44">
        <f>Cell_calc!C346</f>
        <v>4</v>
      </c>
      <c r="C54" s="54">
        <f>Cell_calc!D346</f>
        <v>0.361</v>
      </c>
      <c r="D54" s="43">
        <v>210</v>
      </c>
      <c r="E54" s="43" t="s">
        <v>90</v>
      </c>
      <c r="F54" s="49">
        <f>Cell_calc!J346</f>
        <v>42693.09435434067</v>
      </c>
      <c r="G54" s="48">
        <f>Cell_calc!K346</f>
        <v>4449.75111357</v>
      </c>
      <c r="H54" s="48">
        <f>Cell_calc!X346</f>
        <v>30233325091.40602</v>
      </c>
      <c r="I54" s="48">
        <f>Cell_calc!AA346</f>
        <v>93238249.091004</v>
      </c>
      <c r="J54" s="48">
        <f>Cell_calc!AD346</f>
        <v>219407058.0636394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ht="12.75">
      <c r="A55" s="44">
        <f>Cell_calc!B347</f>
        <v>-78</v>
      </c>
      <c r="B55" s="44">
        <f>Cell_calc!C347</f>
        <v>7</v>
      </c>
      <c r="C55" s="54">
        <f>Cell_calc!D347</f>
        <v>0.61</v>
      </c>
      <c r="D55" s="43">
        <v>210</v>
      </c>
      <c r="E55" s="43" t="s">
        <v>90</v>
      </c>
      <c r="F55" s="49">
        <f>Cell_calc!J347</f>
        <v>32291.36588868113</v>
      </c>
      <c r="G55" s="48">
        <f>Cell_calc!K347</f>
        <v>7477.6967181</v>
      </c>
      <c r="H55" s="48">
        <f>Cell_calc!X347</f>
        <v>13716615025.744164</v>
      </c>
      <c r="I55" s="48">
        <f>Cell_calc!AA347</f>
        <v>42301439.37489959</v>
      </c>
      <c r="J55" s="48">
        <f>Cell_calc!AD347</f>
        <v>99543207.3809675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ht="12.75">
      <c r="A56" s="44">
        <f>Cell_calc!B348</f>
        <v>-77</v>
      </c>
      <c r="B56" s="44">
        <f>Cell_calc!C348</f>
        <v>0</v>
      </c>
      <c r="C56" s="54">
        <f>Cell_calc!D348</f>
        <v>0.699</v>
      </c>
      <c r="D56" s="43">
        <v>210</v>
      </c>
      <c r="E56" s="43" t="s">
        <v>90</v>
      </c>
      <c r="F56" s="49">
        <f>Cell_calc!J348</f>
        <v>137800.89851361918</v>
      </c>
      <c r="G56" s="48">
        <f>Cell_calc!K348</f>
        <v>8642.318008799999</v>
      </c>
      <c r="H56" s="48">
        <f>Cell_calc!X348</f>
        <v>45873635216.94572</v>
      </c>
      <c r="I56" s="48">
        <f>Cell_calc!AA348</f>
        <v>141472279.81493995</v>
      </c>
      <c r="J56" s="48">
        <f>Cell_calc!AD348</f>
        <v>332910763.708741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12.75">
      <c r="A57" s="44">
        <f>Cell_calc!B349</f>
        <v>-77</v>
      </c>
      <c r="B57" s="44">
        <f>Cell_calc!C349</f>
        <v>6</v>
      </c>
      <c r="C57" s="54">
        <f>Cell_calc!D349</f>
        <v>1</v>
      </c>
      <c r="D57" s="43">
        <v>210</v>
      </c>
      <c r="E57" s="43" t="s">
        <v>90</v>
      </c>
      <c r="F57" s="49">
        <f>Cell_calc!J349</f>
        <v>161026.75797799858</v>
      </c>
      <c r="G57" s="48">
        <f>Cell_calc!K349</f>
        <v>12284.82066</v>
      </c>
      <c r="H57" s="48">
        <f>Cell_calc!X349</f>
        <v>133947803599.28838</v>
      </c>
      <c r="I57" s="48">
        <f>Cell_calc!AA349</f>
        <v>413089153.75416017</v>
      </c>
      <c r="J57" s="48">
        <f>Cell_calc!AD349</f>
        <v>972076125.6974685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12.75">
      <c r="A58" s="44">
        <f>Cell_calc!B350</f>
        <v>-76</v>
      </c>
      <c r="B58" s="44">
        <f>Cell_calc!C350</f>
        <v>0</v>
      </c>
      <c r="C58" s="54">
        <f>Cell_calc!D350</f>
        <v>0.957</v>
      </c>
      <c r="D58" s="43">
        <v>210</v>
      </c>
      <c r="E58" s="43" t="s">
        <v>90</v>
      </c>
      <c r="F58" s="49">
        <f>Cell_calc!J350</f>
        <v>39833.61919248292</v>
      </c>
      <c r="G58" s="48">
        <f>Cell_calc!K350</f>
        <v>11832.1864584</v>
      </c>
      <c r="H58" s="48">
        <f>Cell_calc!X350</f>
        <v>13831805273.939907</v>
      </c>
      <c r="I58" s="48">
        <f>Cell_calc!AA350</f>
        <v>42656681.05015886</v>
      </c>
      <c r="J58" s="48">
        <f>Cell_calc!AD350</f>
        <v>100379157.55839051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ht="12.75">
      <c r="A59" s="44">
        <f>Cell_calc!B351</f>
        <v>-76</v>
      </c>
      <c r="B59" s="44">
        <f>Cell_calc!C351</f>
        <v>7</v>
      </c>
      <c r="C59" s="54">
        <f>Cell_calc!D351</f>
        <v>1</v>
      </c>
      <c r="D59" s="43">
        <v>210</v>
      </c>
      <c r="E59" s="43" t="s">
        <v>90</v>
      </c>
      <c r="F59" s="49">
        <f>Cell_calc!J351</f>
        <v>204460.9754855175</v>
      </c>
      <c r="G59" s="48">
        <f>Cell_calc!K351</f>
        <v>12258.51921</v>
      </c>
      <c r="H59" s="48">
        <f>Cell_calc!X351</f>
        <v>156030283343.24554</v>
      </c>
      <c r="I59" s="48">
        <f>Cell_calc!AA351</f>
        <v>481190553.1433855</v>
      </c>
      <c r="J59" s="48">
        <f>Cell_calc!AD351</f>
        <v>1132331469.782952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ht="12.75">
      <c r="A60" s="44">
        <f>Cell_calc!B352</f>
        <v>-75</v>
      </c>
      <c r="B60" s="44">
        <f>Cell_calc!C352</f>
        <v>0</v>
      </c>
      <c r="C60" s="54">
        <f>Cell_calc!D352</f>
        <v>1</v>
      </c>
      <c r="D60" s="43">
        <v>210</v>
      </c>
      <c r="E60" s="43" t="s">
        <v>90</v>
      </c>
      <c r="F60" s="49">
        <f>Cell_calc!J352</f>
        <v>16851.80028056707</v>
      </c>
      <c r="G60" s="48">
        <f>Cell_calc!K352</f>
        <v>12363.8312</v>
      </c>
      <c r="H60" s="48">
        <f>Cell_calc!X352</f>
        <v>7368516577.024253</v>
      </c>
      <c r="I60" s="48">
        <f>Cell_calc!AA352</f>
        <v>22724182.072684772</v>
      </c>
      <c r="J60" s="48">
        <f>Cell_calc!AD352</f>
        <v>53474255.298422545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ht="12.75">
      <c r="A61" s="44">
        <f>Cell_calc!B353</f>
        <v>-75</v>
      </c>
      <c r="B61" s="44">
        <f>Cell_calc!C353</f>
        <v>1</v>
      </c>
      <c r="C61" s="54">
        <f>Cell_calc!D353</f>
        <v>1</v>
      </c>
      <c r="D61" s="43">
        <v>210</v>
      </c>
      <c r="E61" s="43" t="s">
        <v>90</v>
      </c>
      <c r="F61" s="49">
        <f>Cell_calc!J353</f>
        <v>26197.353240482713</v>
      </c>
      <c r="G61" s="48">
        <f>Cell_calc!K353</f>
        <v>12360.060159999999</v>
      </c>
      <c r="H61" s="48">
        <f>Cell_calc!X353</f>
        <v>13639221808.94464</v>
      </c>
      <c r="I61" s="48">
        <f>Cell_calc!AA353</f>
        <v>42062762.08736699</v>
      </c>
      <c r="J61" s="48">
        <f>Cell_calc!AD353</f>
        <v>98981555.03340974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ht="12.75">
      <c r="A62" s="44">
        <f>Cell_calc!B354</f>
        <v>-75</v>
      </c>
      <c r="B62" s="44">
        <f>Cell_calc!C354</f>
        <v>7</v>
      </c>
      <c r="C62" s="54">
        <f>Cell_calc!D354</f>
        <v>0.9970000000000001</v>
      </c>
      <c r="D62" s="43">
        <v>210</v>
      </c>
      <c r="E62" s="43" t="s">
        <v>90</v>
      </c>
      <c r="F62" s="49">
        <f>Cell_calc!J354</f>
        <v>226681.6679202827</v>
      </c>
      <c r="G62" s="48">
        <f>Cell_calc!K354</f>
        <v>12221.743652370002</v>
      </c>
      <c r="H62" s="48">
        <f>Cell_calc!X354</f>
        <v>164469370688.6535</v>
      </c>
      <c r="I62" s="48">
        <f>Cell_calc!AA354</f>
        <v>507216328.52975047</v>
      </c>
      <c r="J62" s="48">
        <f>Cell_calc!AD354</f>
        <v>1193574992.3396015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ht="12.75">
      <c r="A63" s="44">
        <f>Cell_calc!B355</f>
        <v>-75</v>
      </c>
      <c r="B63" s="44">
        <f>Cell_calc!C355</f>
        <v>11</v>
      </c>
      <c r="C63" s="54">
        <f>Cell_calc!D355</f>
        <v>0.106</v>
      </c>
      <c r="D63" s="43">
        <v>210</v>
      </c>
      <c r="E63" s="43" t="s">
        <v>90</v>
      </c>
      <c r="F63" s="49">
        <f>Cell_calc!J355</f>
        <v>400311.5201671059</v>
      </c>
      <c r="G63" s="48">
        <f>Cell_calc!K355</f>
        <v>1284.30443442</v>
      </c>
      <c r="H63" s="48">
        <f>Cell_calc!X355</f>
        <v>197620992394.97928</v>
      </c>
      <c r="I63" s="48">
        <f>Cell_calc!AA355</f>
        <v>609454476.4370666</v>
      </c>
      <c r="J63" s="48">
        <f>Cell_calc!AD355</f>
        <v>1434160497.4612734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 ht="12.75">
      <c r="A64" s="44">
        <f>Cell_calc!B356</f>
        <v>-74</v>
      </c>
      <c r="B64" s="44">
        <f>Cell_calc!C356</f>
        <v>0</v>
      </c>
      <c r="C64" s="54">
        <f>Cell_calc!D356</f>
        <v>1</v>
      </c>
      <c r="D64" s="43">
        <v>210</v>
      </c>
      <c r="E64" s="43" t="s">
        <v>90</v>
      </c>
      <c r="F64" s="49">
        <f>Cell_calc!J356</f>
        <v>4732.7864518750885</v>
      </c>
      <c r="G64" s="48">
        <f>Cell_calc!K356</f>
        <v>12363.8312</v>
      </c>
      <c r="H64" s="48">
        <f>Cell_calc!X356</f>
        <v>2184843222.413946</v>
      </c>
      <c r="I64" s="48">
        <f>Cell_calc!AA356</f>
        <v>6737960.709923013</v>
      </c>
      <c r="J64" s="48">
        <f>Cell_calc!AD356</f>
        <v>15855683.167856025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 ht="12.75">
      <c r="A65" s="44">
        <f>Cell_calc!B357</f>
        <v>-74</v>
      </c>
      <c r="B65" s="44">
        <f>Cell_calc!C357</f>
        <v>2</v>
      </c>
      <c r="C65" s="54">
        <f>Cell_calc!D357</f>
        <v>1</v>
      </c>
      <c r="D65" s="43">
        <v>210</v>
      </c>
      <c r="E65" s="43" t="s">
        <v>90</v>
      </c>
      <c r="F65" s="49">
        <f>Cell_calc!J357</f>
        <v>29420.88889863855</v>
      </c>
      <c r="G65" s="48">
        <f>Cell_calc!K357</f>
        <v>12352.53103</v>
      </c>
      <c r="H65" s="48">
        <f>Cell_calc!X357</f>
        <v>22206682887.480522</v>
      </c>
      <c r="I65" s="48">
        <f>Cell_calc!AA357</f>
        <v>68484436.43853116</v>
      </c>
      <c r="J65" s="48">
        <f>Cell_calc!AD357</f>
        <v>161156701.98245063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ht="12.75">
      <c r="A66" s="44">
        <f>Cell_calc!B358</f>
        <v>-74</v>
      </c>
      <c r="B66" s="44">
        <f>Cell_calc!C358</f>
        <v>11</v>
      </c>
      <c r="C66" s="54">
        <f>Cell_calc!D358</f>
        <v>0.319</v>
      </c>
      <c r="D66" s="43">
        <v>210</v>
      </c>
      <c r="E66" s="43" t="s">
        <v>90</v>
      </c>
      <c r="F66" s="49">
        <f>Cell_calc!J358</f>
        <v>208557.65623506956</v>
      </c>
      <c r="G66" s="48">
        <f>Cell_calc!K358</f>
        <v>3865.02938283</v>
      </c>
      <c r="H66" s="48">
        <f>Cell_calc!X358</f>
        <v>131134567403.32259</v>
      </c>
      <c r="I66" s="48">
        <f>Cell_calc!AA358</f>
        <v>404413256.66383827</v>
      </c>
      <c r="J66" s="48">
        <f>Cell_calc!AD358</f>
        <v>951660115.3668532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 ht="12.75">
      <c r="A67" s="44">
        <f>Cell_calc!B359</f>
        <v>-73</v>
      </c>
      <c r="B67" s="44">
        <f>Cell_calc!C359</f>
        <v>-1</v>
      </c>
      <c r="C67" s="54">
        <f>Cell_calc!D359</f>
        <v>1</v>
      </c>
      <c r="D67" s="43">
        <v>210</v>
      </c>
      <c r="E67" s="43" t="s">
        <v>90</v>
      </c>
      <c r="F67" s="49">
        <f>Cell_calc!J359</f>
        <v>1984.3297380642807</v>
      </c>
      <c r="G67" s="48">
        <f>Cell_calc!K359</f>
        <v>12363.8312</v>
      </c>
      <c r="H67" s="48">
        <f>Cell_calc!X359</f>
        <v>899049762.3528999</v>
      </c>
      <c r="I67" s="48">
        <f>Cell_calc!AA359</f>
        <v>2772630.050913439</v>
      </c>
      <c r="J67" s="48">
        <f>Cell_calc!AD359</f>
        <v>6524517.657726489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 ht="12.75">
      <c r="A68" s="44">
        <f>Cell_calc!B360</f>
        <v>-73</v>
      </c>
      <c r="B68" s="44">
        <f>Cell_calc!C360</f>
        <v>1</v>
      </c>
      <c r="C68" s="54">
        <f>Cell_calc!D360</f>
        <v>1</v>
      </c>
      <c r="D68" s="43">
        <v>210</v>
      </c>
      <c r="E68" s="43" t="s">
        <v>90</v>
      </c>
      <c r="F68" s="49">
        <f>Cell_calc!J360</f>
        <v>9364.556117689446</v>
      </c>
      <c r="G68" s="48">
        <f>Cell_calc!K360</f>
        <v>12360.060159999999</v>
      </c>
      <c r="H68" s="48">
        <f>Cell_calc!X360</f>
        <v>6959996046.514647</v>
      </c>
      <c r="I68" s="48">
        <f>Cell_calc!AA360</f>
        <v>21464322.666969888</v>
      </c>
      <c r="J68" s="48">
        <f>Cell_calc!AD360</f>
        <v>50509570.22039292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ht="12.75">
      <c r="A69" s="44">
        <f>Cell_calc!B361</f>
        <v>-73</v>
      </c>
      <c r="B69" s="44">
        <f>Cell_calc!C361</f>
        <v>2</v>
      </c>
      <c r="C69" s="54">
        <f>Cell_calc!D361</f>
        <v>1</v>
      </c>
      <c r="D69" s="43">
        <v>210</v>
      </c>
      <c r="E69" s="43" t="s">
        <v>90</v>
      </c>
      <c r="F69" s="49">
        <f>Cell_calc!J361</f>
        <v>23497.90467040434</v>
      </c>
      <c r="G69" s="48">
        <f>Cell_calc!K361</f>
        <v>12352.53103</v>
      </c>
      <c r="H69" s="48">
        <f>Cell_calc!X361</f>
        <v>17979195009.630295</v>
      </c>
      <c r="I69" s="48">
        <f>Cell_calc!AA361</f>
        <v>55447049.16496784</v>
      </c>
      <c r="J69" s="48">
        <f>Cell_calc!AD361</f>
        <v>130477288.6041823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ht="12.75">
      <c r="A70" s="44">
        <f>Cell_calc!B362</f>
        <v>-73</v>
      </c>
      <c r="B70" s="44">
        <f>Cell_calc!C362</f>
        <v>4</v>
      </c>
      <c r="C70" s="54">
        <f>Cell_calc!D362</f>
        <v>1</v>
      </c>
      <c r="D70" s="43">
        <v>210</v>
      </c>
      <c r="E70" s="43" t="s">
        <v>90</v>
      </c>
      <c r="F70" s="49">
        <f>Cell_calc!J362</f>
        <v>61770.264426839705</v>
      </c>
      <c r="G70" s="48">
        <f>Cell_calc!K362</f>
        <v>12326.18037</v>
      </c>
      <c r="H70" s="48">
        <f>Cell_calc!X362</f>
        <v>68141401707.20528</v>
      </c>
      <c r="I70" s="48">
        <f>Cell_calc!AA362</f>
        <v>210145095.4064114</v>
      </c>
      <c r="J70" s="48">
        <f>Cell_calc!AD362</f>
        <v>494510757.11021876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 ht="12.75">
      <c r="A71" s="44">
        <f>Cell_calc!B363</f>
        <v>-73</v>
      </c>
      <c r="B71" s="44">
        <f>Cell_calc!C363</f>
        <v>9</v>
      </c>
      <c r="C71" s="54">
        <f>Cell_calc!D363</f>
        <v>0.034</v>
      </c>
      <c r="D71" s="43">
        <v>210</v>
      </c>
      <c r="E71" s="43" t="s">
        <v>90</v>
      </c>
      <c r="F71" s="49">
        <f>Cell_calc!J363</f>
        <v>5450.905782485045</v>
      </c>
      <c r="G71" s="48">
        <f>Cell_calc!K363</f>
        <v>414.62082340000006</v>
      </c>
      <c r="H71" s="48">
        <f>Cell_calc!X363</f>
        <v>2293261828.3271995</v>
      </c>
      <c r="I71" s="48">
        <f>Cell_calc!AA363</f>
        <v>7072318.937265753</v>
      </c>
      <c r="J71" s="48">
        <f>Cell_calc!AD363</f>
        <v>16642490.682109553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ht="12.75">
      <c r="A72" s="44">
        <f>Cell_calc!B364</f>
        <v>-73</v>
      </c>
      <c r="B72" s="44">
        <f>Cell_calc!C364</f>
        <v>10</v>
      </c>
      <c r="C72" s="54">
        <f>Cell_calc!D364</f>
        <v>0.178</v>
      </c>
      <c r="D72" s="43">
        <v>210</v>
      </c>
      <c r="E72" s="43" t="s">
        <v>90</v>
      </c>
      <c r="F72" s="49">
        <f>Cell_calc!J364</f>
        <v>83677.90484143648</v>
      </c>
      <c r="G72" s="48">
        <f>Cell_calc!K364</f>
        <v>2163.9923814599997</v>
      </c>
      <c r="H72" s="48">
        <f>Cell_calc!X364</f>
        <v>71411000127.22939</v>
      </c>
      <c r="I72" s="48">
        <f>Cell_calc!AA364</f>
        <v>220228393.58787465</v>
      </c>
      <c r="J72" s="48">
        <f>Cell_calc!AD364</f>
        <v>518238645.7304132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ht="12.75">
      <c r="A73" s="44">
        <f>Cell_calc!B365</f>
        <v>-72</v>
      </c>
      <c r="B73" s="44">
        <f>Cell_calc!C365</f>
        <v>-1</v>
      </c>
      <c r="C73" s="54">
        <f>Cell_calc!D365</f>
        <v>1.0030000000000001</v>
      </c>
      <c r="D73" s="43">
        <v>210</v>
      </c>
      <c r="E73" s="43" t="s">
        <v>90</v>
      </c>
      <c r="F73" s="49">
        <f>Cell_calc!J365</f>
        <v>1721.286027826929</v>
      </c>
      <c r="G73" s="48">
        <f>Cell_calc!K365</f>
        <v>12400.922693600001</v>
      </c>
      <c r="H73" s="48">
        <f>Cell_calc!X365</f>
        <v>717341127.1720552</v>
      </c>
      <c r="I73" s="48">
        <f>Cell_calc!AA365</f>
        <v>2212248.5864944337</v>
      </c>
      <c r="J73" s="48">
        <f>Cell_calc!AD365</f>
        <v>5205835.145986456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 ht="12.75">
      <c r="A74" s="44">
        <f>Cell_calc!B366</f>
        <v>-72</v>
      </c>
      <c r="B74" s="44">
        <f>Cell_calc!C366</f>
        <v>1</v>
      </c>
      <c r="C74" s="54">
        <f>Cell_calc!D366</f>
        <v>0.997</v>
      </c>
      <c r="D74" s="43">
        <v>210</v>
      </c>
      <c r="E74" s="43" t="s">
        <v>90</v>
      </c>
      <c r="F74" s="49">
        <f>Cell_calc!J366</f>
        <v>8203.363161090338</v>
      </c>
      <c r="G74" s="48">
        <f>Cell_calc!K366</f>
        <v>12322.97997952</v>
      </c>
      <c r="H74" s="48">
        <f>Cell_calc!X366</f>
        <v>6059923321.437211</v>
      </c>
      <c r="I74" s="48">
        <f>Cell_calc!AA366</f>
        <v>18688537.84386276</v>
      </c>
      <c r="J74" s="48">
        <f>Cell_calc!AD366</f>
        <v>43977628.79299438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28" ht="12.75">
      <c r="A75" s="44">
        <f>Cell_calc!B367</f>
        <v>-72</v>
      </c>
      <c r="B75" s="44">
        <f>Cell_calc!C367</f>
        <v>3</v>
      </c>
      <c r="C75" s="54">
        <f>Cell_calc!D367</f>
        <v>1</v>
      </c>
      <c r="D75" s="43">
        <v>210</v>
      </c>
      <c r="E75" s="43" t="s">
        <v>90</v>
      </c>
      <c r="F75" s="49">
        <f>Cell_calc!J367</f>
        <v>9302.545813374936</v>
      </c>
      <c r="G75" s="48">
        <f>Cell_calc!K367</f>
        <v>12341.241219999998</v>
      </c>
      <c r="H75" s="48">
        <f>Cell_calc!X367</f>
        <v>6986507720.293069</v>
      </c>
      <c r="I75" s="48">
        <f>Cell_calc!AA367</f>
        <v>21546083.506576464</v>
      </c>
      <c r="J75" s="48">
        <f>Cell_calc!AD367</f>
        <v>50701968.78490676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ht="12.75">
      <c r="A76" s="44">
        <f>Cell_calc!B368</f>
        <v>-72</v>
      </c>
      <c r="B76" s="44">
        <f>Cell_calc!C368</f>
        <v>7</v>
      </c>
      <c r="C76" s="54">
        <f>Cell_calc!D368</f>
        <v>0.018000000000000002</v>
      </c>
      <c r="D76" s="43">
        <v>210</v>
      </c>
      <c r="E76" s="43" t="s">
        <v>90</v>
      </c>
      <c r="F76" s="49">
        <f>Cell_calc!J368</f>
        <v>6207.031428642604</v>
      </c>
      <c r="G76" s="48">
        <f>Cell_calc!K368</f>
        <v>220.65334578000002</v>
      </c>
      <c r="H76" s="48">
        <f>Cell_calc!X368</f>
        <v>16454835560.674788</v>
      </c>
      <c r="I76" s="48">
        <f>Cell_calc!AA368</f>
        <v>50745991.4554293</v>
      </c>
      <c r="J76" s="48">
        <f>Cell_calc!AD368</f>
        <v>119414819.58644567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 ht="12.75">
      <c r="A77" s="44">
        <f>Cell_calc!B369</f>
        <v>-71</v>
      </c>
      <c r="B77" s="44">
        <f>Cell_calc!C369</f>
        <v>-2</v>
      </c>
      <c r="C77" s="54">
        <f>Cell_calc!D369</f>
        <v>1</v>
      </c>
      <c r="D77" s="43">
        <v>210</v>
      </c>
      <c r="E77" s="43" t="s">
        <v>90</v>
      </c>
      <c r="F77" s="49">
        <f>Cell_calc!J369</f>
        <v>1109.18431427081</v>
      </c>
      <c r="G77" s="48">
        <f>Cell_calc!K369</f>
        <v>12360.060159999999</v>
      </c>
      <c r="H77" s="48">
        <f>Cell_calc!X369</f>
        <v>435765879.203029</v>
      </c>
      <c r="I77" s="48">
        <f>Cell_calc!AA369</f>
        <v>1343882.866593515</v>
      </c>
      <c r="J77" s="48">
        <f>Cell_calc!AD369</f>
        <v>3162408.0140503473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ht="12.75">
      <c r="A78" s="44">
        <f>Cell_calc!B370</f>
        <v>-71</v>
      </c>
      <c r="B78" s="44">
        <f>Cell_calc!C370</f>
        <v>-1</v>
      </c>
      <c r="C78" s="54">
        <f>Cell_calc!D370</f>
        <v>0.9890000000000001</v>
      </c>
      <c r="D78" s="43">
        <v>210</v>
      </c>
      <c r="E78" s="43" t="s">
        <v>90</v>
      </c>
      <c r="F78" s="49">
        <f>Cell_calc!J370</f>
        <v>1613.2680783758492</v>
      </c>
      <c r="G78" s="48">
        <f>Cell_calc!K370</f>
        <v>12227.829056800001</v>
      </c>
      <c r="H78" s="48">
        <f>Cell_calc!X370</f>
        <v>631068807.531512</v>
      </c>
      <c r="I78" s="48">
        <f>Cell_calc!AA370</f>
        <v>1946188.5350781835</v>
      </c>
      <c r="J78" s="48">
        <f>Cell_calc!AD370</f>
        <v>4579746.027855082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 ht="12.75">
      <c r="A79" s="44">
        <f>Cell_calc!B371</f>
        <v>-71</v>
      </c>
      <c r="B79" s="44">
        <f>Cell_calc!C371</f>
        <v>3</v>
      </c>
      <c r="C79" s="54">
        <f>Cell_calc!D371</f>
        <v>1</v>
      </c>
      <c r="D79" s="43">
        <v>210</v>
      </c>
      <c r="E79" s="43" t="s">
        <v>90</v>
      </c>
      <c r="F79" s="49">
        <f>Cell_calc!J371</f>
        <v>2692.447406688026</v>
      </c>
      <c r="G79" s="48">
        <f>Cell_calc!K371</f>
        <v>12341.241219999998</v>
      </c>
      <c r="H79" s="48">
        <f>Cell_calc!X371</f>
        <v>1526927276.8464296</v>
      </c>
      <c r="I79" s="48">
        <f>Cell_calc!AA371</f>
        <v>4708976.778175308</v>
      </c>
      <c r="J79" s="48">
        <f>Cell_calc!AD371</f>
        <v>11081104.069007287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ht="12.75">
      <c r="A80" s="44">
        <f>Cell_calc!B372</f>
        <v>-71</v>
      </c>
      <c r="B80" s="44">
        <f>Cell_calc!C372</f>
        <v>5</v>
      </c>
      <c r="C80" s="54">
        <f>Cell_calc!D372</f>
        <v>1</v>
      </c>
      <c r="D80" s="43">
        <v>210</v>
      </c>
      <c r="E80" s="43" t="s">
        <v>90</v>
      </c>
      <c r="F80" s="49">
        <f>Cell_calc!J372</f>
        <v>13595.259137856738</v>
      </c>
      <c r="G80" s="48">
        <f>Cell_calc!K372</f>
        <v>12307.37956</v>
      </c>
      <c r="H80" s="48">
        <f>Cell_calc!X372</f>
        <v>18536450423.14493</v>
      </c>
      <c r="I80" s="48">
        <f>Cell_calc!AA372</f>
        <v>57165600.42902835</v>
      </c>
      <c r="J80" s="48">
        <f>Cell_calc!AD372</f>
        <v>134521361.51047462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ht="12.75">
      <c r="A81" s="44">
        <f>Cell_calc!B373</f>
        <v>-71</v>
      </c>
      <c r="B81" s="44">
        <f>Cell_calc!C373</f>
        <v>6</v>
      </c>
      <c r="C81" s="54">
        <f>Cell_calc!D373</f>
        <v>0.978</v>
      </c>
      <c r="D81" s="43">
        <v>210</v>
      </c>
      <c r="E81" s="43" t="s">
        <v>90</v>
      </c>
      <c r="F81" s="49">
        <f>Cell_calc!J373</f>
        <v>38069.32601811528</v>
      </c>
      <c r="G81" s="48">
        <f>Cell_calc!K373</f>
        <v>12014.55460548</v>
      </c>
      <c r="H81" s="48">
        <f>Cell_calc!X373</f>
        <v>124134888373.20384</v>
      </c>
      <c r="I81" s="48">
        <f>Cell_calc!AA373</f>
        <v>382826553.41521657</v>
      </c>
      <c r="J81" s="48">
        <f>Cell_calc!AD373</f>
        <v>900862560.7232636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 ht="12.75">
      <c r="A82" s="44">
        <f>Cell_calc!B374</f>
        <v>-70</v>
      </c>
      <c r="B82" s="44">
        <f>Cell_calc!C374</f>
        <v>-2</v>
      </c>
      <c r="C82" s="54">
        <f>Cell_calc!D374</f>
        <v>0.551</v>
      </c>
      <c r="D82" s="43">
        <v>210</v>
      </c>
      <c r="E82" s="43" t="s">
        <v>90</v>
      </c>
      <c r="F82" s="49">
        <f>Cell_calc!J374</f>
        <v>385.06398646912703</v>
      </c>
      <c r="G82" s="48">
        <f>Cell_calc!K374</f>
        <v>6810.39314816</v>
      </c>
      <c r="H82" s="48">
        <f>Cell_calc!X374</f>
        <v>151198242.65647426</v>
      </c>
      <c r="I82" s="48">
        <f>Cell_calc!AA374</f>
        <v>466288.751511943</v>
      </c>
      <c r="J82" s="48">
        <f>Cell_calc!AD374</f>
        <v>1097264.7403271948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 ht="12.75">
      <c r="A83" s="44">
        <f>Cell_calc!B375</f>
        <v>-70</v>
      </c>
      <c r="B83" s="44">
        <f>Cell_calc!C375</f>
        <v>-1</v>
      </c>
      <c r="C83" s="54">
        <f>Cell_calc!D375</f>
        <v>0.258</v>
      </c>
      <c r="D83" s="43">
        <v>210</v>
      </c>
      <c r="E83" s="43" t="s">
        <v>90</v>
      </c>
      <c r="F83" s="49">
        <f>Cell_calc!J375</f>
        <v>315.0523525656494</v>
      </c>
      <c r="G83" s="48">
        <f>Cell_calc!K375</f>
        <v>3189.8684496</v>
      </c>
      <c r="H83" s="48">
        <f>Cell_calc!X375</f>
        <v>122586985.44965309</v>
      </c>
      <c r="I83" s="48">
        <f>Cell_calc!AA375</f>
        <v>378052.88866222044</v>
      </c>
      <c r="J83" s="48">
        <f>Cell_calc!AD375</f>
        <v>889629.2337373109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ht="12.75">
      <c r="A84" s="44">
        <f>Cell_calc!B376</f>
        <v>-70</v>
      </c>
      <c r="B84" s="44">
        <f>Cell_calc!C376</f>
        <v>1</v>
      </c>
      <c r="C84" s="54">
        <f>Cell_calc!D376</f>
        <v>0.41400000000000003</v>
      </c>
      <c r="D84" s="43">
        <v>210</v>
      </c>
      <c r="E84" s="43" t="s">
        <v>90</v>
      </c>
      <c r="F84" s="49">
        <f>Cell_calc!J376</f>
        <v>1351.2245343371185</v>
      </c>
      <c r="G84" s="48">
        <f>Cell_calc!K376</f>
        <v>5117.06490624</v>
      </c>
      <c r="H84" s="48">
        <f>Cell_calc!X376</f>
        <v>482788251.9469979</v>
      </c>
      <c r="I84" s="48">
        <f>Cell_calc!AA376</f>
        <v>1488897.8025787887</v>
      </c>
      <c r="J84" s="48">
        <f>Cell_calc!AD376</f>
        <v>3503655.3110556887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 ht="12.75">
      <c r="A85" s="44">
        <f>Cell_calc!B377</f>
        <v>-70</v>
      </c>
      <c r="B85" s="44">
        <f>Cell_calc!C377</f>
        <v>3</v>
      </c>
      <c r="C85" s="54">
        <f>Cell_calc!D377</f>
        <v>1</v>
      </c>
      <c r="D85" s="43">
        <v>210</v>
      </c>
      <c r="E85" s="43" t="s">
        <v>90</v>
      </c>
      <c r="F85" s="49">
        <f>Cell_calc!J377</f>
        <v>1330.2210441660752</v>
      </c>
      <c r="G85" s="48">
        <f>Cell_calc!K377</f>
        <v>12341.241219999998</v>
      </c>
      <c r="H85" s="48">
        <f>Cell_calc!X377</f>
        <v>598149049.7948649</v>
      </c>
      <c r="I85" s="48">
        <f>Cell_calc!AA377</f>
        <v>1844665.4454879654</v>
      </c>
      <c r="J85" s="48">
        <f>Cell_calc!AD377</f>
        <v>4340843.188841236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ht="12.75">
      <c r="A86" s="44">
        <f>Cell_calc!B378</f>
        <v>-70</v>
      </c>
      <c r="B86" s="44">
        <f>Cell_calc!C378</f>
        <v>5</v>
      </c>
      <c r="C86" s="54">
        <f>Cell_calc!D378</f>
        <v>1</v>
      </c>
      <c r="D86" s="43">
        <v>210</v>
      </c>
      <c r="E86" s="43" t="s">
        <v>90</v>
      </c>
      <c r="F86" s="49">
        <f>Cell_calc!J378</f>
        <v>3246.5394807241205</v>
      </c>
      <c r="G86" s="48">
        <f>Cell_calc!K378</f>
        <v>12307.37956</v>
      </c>
      <c r="H86" s="48">
        <f>Cell_calc!X378</f>
        <v>2256838761.883232</v>
      </c>
      <c r="I86" s="48">
        <f>Cell_calc!AA378</f>
        <v>6959991.797214387</v>
      </c>
      <c r="J86" s="48">
        <f>Cell_calc!AD378</f>
        <v>16378163.889407583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ht="12.75">
      <c r="A87" s="44">
        <f>Cell_calc!B379</f>
        <v>-69</v>
      </c>
      <c r="B87" s="44">
        <f>Cell_calc!C379</f>
        <v>3</v>
      </c>
      <c r="C87" s="54">
        <f>Cell_calc!D379</f>
        <v>1</v>
      </c>
      <c r="D87" s="43">
        <v>210</v>
      </c>
      <c r="E87" s="43" t="s">
        <v>90</v>
      </c>
      <c r="F87" s="49">
        <f>Cell_calc!J379</f>
        <v>2893.480812610869</v>
      </c>
      <c r="G87" s="48">
        <f>Cell_calc!K379</f>
        <v>12341.241219999998</v>
      </c>
      <c r="H87" s="48">
        <f>Cell_calc!X379</f>
        <v>1094071931.9631488</v>
      </c>
      <c r="I87" s="48">
        <f>Cell_calc!AA379</f>
        <v>3374069.871820111</v>
      </c>
      <c r="J87" s="48">
        <f>Cell_calc!AD379</f>
        <v>7939818.170058686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28" ht="12.75">
      <c r="A88" s="44">
        <f>Cell_calc!B380</f>
        <v>-68</v>
      </c>
      <c r="B88" s="44">
        <f>Cell_calc!C380</f>
        <v>3</v>
      </c>
      <c r="C88" s="54">
        <f>Cell_calc!D380</f>
        <v>0.495</v>
      </c>
      <c r="D88" s="43">
        <v>210</v>
      </c>
      <c r="E88" s="43" t="s">
        <v>90</v>
      </c>
      <c r="F88" s="49">
        <f>Cell_calc!J380</f>
        <v>1292.2147286184731</v>
      </c>
      <c r="G88" s="48">
        <f>Cell_calc!K380</f>
        <v>6108.914403899999</v>
      </c>
      <c r="H88" s="48">
        <f>Cell_calc!X380</f>
        <v>437219718.0745346</v>
      </c>
      <c r="I88" s="48">
        <f>Cell_calc!AA380</f>
        <v>1348366.4419339646</v>
      </c>
      <c r="J88" s="48">
        <f>Cell_calc!AD380</f>
        <v>3172958.7063321653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ht="12.75">
      <c r="A89" s="44">
        <f>Cell_calc!B381</f>
        <v>-68</v>
      </c>
      <c r="B89" s="44">
        <f>Cell_calc!C381</f>
        <v>4</v>
      </c>
      <c r="C89" s="54">
        <f>Cell_calc!D381</f>
        <v>0.196</v>
      </c>
      <c r="D89" s="43">
        <v>210</v>
      </c>
      <c r="E89" s="43" t="s">
        <v>90</v>
      </c>
      <c r="F89" s="49">
        <f>Cell_calc!J381</f>
        <v>554.0920740360945</v>
      </c>
      <c r="G89" s="48">
        <f>Cell_calc!K381</f>
        <v>2415.93135252</v>
      </c>
      <c r="H89" s="48">
        <f>Cell_calc!X381</f>
        <v>321618555.20069927</v>
      </c>
      <c r="I89" s="48">
        <f>Cell_calc!AA381</f>
        <v>991857.523822797</v>
      </c>
      <c r="J89" s="48">
        <f>Cell_calc!AD381</f>
        <v>2334026.469199784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ht="12.75">
      <c r="A90" s="44">
        <f>Cell_calc!B382</f>
        <v>-78</v>
      </c>
      <c r="B90" s="44">
        <f>Cell_calc!C382</f>
        <v>1</v>
      </c>
      <c r="C90" s="54">
        <f>Cell_calc!D382</f>
        <v>1.003</v>
      </c>
      <c r="D90" s="43">
        <v>210</v>
      </c>
      <c r="E90" s="43" t="s">
        <v>90</v>
      </c>
      <c r="F90" s="49">
        <f>Cell_calc!J382</f>
        <v>784965.4384947983</v>
      </c>
      <c r="G90" s="48">
        <f>Cell_calc!K382</f>
        <v>12397.140340479998</v>
      </c>
      <c r="H90" s="48">
        <f>Cell_calc!X382</f>
        <v>227821468327.51245</v>
      </c>
      <c r="I90" s="48">
        <f>Cell_calc!AA382</f>
        <v>702591420.162281</v>
      </c>
      <c r="J90" s="48">
        <f>Cell_calc!AD382</f>
        <v>1653329165.0307686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 ht="12.75">
      <c r="A91" s="44">
        <f>Cell_calc!B383</f>
        <v>-77</v>
      </c>
      <c r="B91" s="44">
        <f>Cell_calc!C383</f>
        <v>2</v>
      </c>
      <c r="C91" s="54">
        <f>Cell_calc!D383</f>
        <v>1</v>
      </c>
      <c r="D91" s="43">
        <v>210</v>
      </c>
      <c r="E91" s="43" t="s">
        <v>90</v>
      </c>
      <c r="F91" s="49">
        <f>Cell_calc!J383</f>
        <v>639676.2956521028</v>
      </c>
      <c r="G91" s="48">
        <f>Cell_calc!K383</f>
        <v>12352.53103</v>
      </c>
      <c r="H91" s="48">
        <f>Cell_calc!X383</f>
        <v>251043606145.20966</v>
      </c>
      <c r="I91" s="48">
        <f>Cell_calc!AA383</f>
        <v>774207475.0859767</v>
      </c>
      <c r="J91" s="48">
        <f>Cell_calc!AD383</f>
        <v>1821855151.6738205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ht="12.75">
      <c r="A92" s="44">
        <f>Cell_calc!B384</f>
        <v>-77</v>
      </c>
      <c r="B92" s="44">
        <f>Cell_calc!C384</f>
        <v>3</v>
      </c>
      <c r="C92" s="54">
        <f>Cell_calc!D384</f>
        <v>1</v>
      </c>
      <c r="D92" s="43">
        <v>210</v>
      </c>
      <c r="E92" s="43" t="s">
        <v>90</v>
      </c>
      <c r="F92" s="49">
        <f>Cell_calc!J384</f>
        <v>2790020.6205269056</v>
      </c>
      <c r="G92" s="48">
        <f>Cell_calc!K384</f>
        <v>12341.241219999998</v>
      </c>
      <c r="H92" s="48">
        <f>Cell_calc!X384</f>
        <v>2147233106088.6946</v>
      </c>
      <c r="I92" s="48">
        <f>Cell_calc!AA384</f>
        <v>6621972760.080465</v>
      </c>
      <c r="J92" s="48">
        <f>Cell_calc!AD384</f>
        <v>15582741804.264484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 ht="12.75">
      <c r="A93" s="44">
        <f>Cell_calc!B385</f>
        <v>-77</v>
      </c>
      <c r="B93" s="44">
        <f>Cell_calc!C385</f>
        <v>4</v>
      </c>
      <c r="C93" s="54">
        <f>Cell_calc!D385</f>
        <v>1.002</v>
      </c>
      <c r="D93" s="43">
        <v>210</v>
      </c>
      <c r="E93" s="43" t="s">
        <v>90</v>
      </c>
      <c r="F93" s="49">
        <f>Cell_calc!J385</f>
        <v>467635.7074948886</v>
      </c>
      <c r="G93" s="48">
        <f>Cell_calc!K385</f>
        <v>12350.83273074</v>
      </c>
      <c r="H93" s="48">
        <f>Cell_calc!X385</f>
        <v>353051607132.71313</v>
      </c>
      <c r="I93" s="48">
        <f>Cell_calc!AA385</f>
        <v>1088795677.8917537</v>
      </c>
      <c r="J93" s="48">
        <f>Cell_calc!AD385</f>
        <v>2562140096.4476566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 ht="12.75">
      <c r="A94" s="44">
        <f>Cell_calc!B386</f>
        <v>-77</v>
      </c>
      <c r="B94" s="44">
        <f>Cell_calc!C386</f>
        <v>5</v>
      </c>
      <c r="C94" s="54">
        <f>Cell_calc!D386</f>
        <v>0.999</v>
      </c>
      <c r="D94" s="43">
        <v>210</v>
      </c>
      <c r="E94" s="43" t="s">
        <v>90</v>
      </c>
      <c r="F94" s="49">
        <f>Cell_calc!J386</f>
        <v>285858.50139409787</v>
      </c>
      <c r="G94" s="48">
        <f>Cell_calc!K386</f>
        <v>12295.07218044</v>
      </c>
      <c r="H94" s="48">
        <f>Cell_calc!X386</f>
        <v>156506368045.81238</v>
      </c>
      <c r="I94" s="48">
        <f>Cell_calc!AA386</f>
        <v>482658777.4935732</v>
      </c>
      <c r="J94" s="48">
        <f>Cell_calc!AD386</f>
        <v>1135786476.5896292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1:28" ht="12.75">
      <c r="A95" s="44">
        <f>Cell_calc!B387</f>
        <v>-77</v>
      </c>
      <c r="B95" s="44">
        <f>Cell_calc!C387</f>
        <v>7</v>
      </c>
      <c r="C95" s="54">
        <f>Cell_calc!D387</f>
        <v>0.985</v>
      </c>
      <c r="D95" s="43">
        <v>210</v>
      </c>
      <c r="E95" s="43" t="s">
        <v>90</v>
      </c>
      <c r="F95" s="49">
        <f>Cell_calc!J387</f>
        <v>248629.3149828243</v>
      </c>
      <c r="G95" s="48">
        <f>Cell_calc!K387</f>
        <v>12074.64142185</v>
      </c>
      <c r="H95" s="48">
        <f>Cell_calc!X387</f>
        <v>175042101395.00906</v>
      </c>
      <c r="I95" s="48">
        <f>Cell_calc!AA387</f>
        <v>539822166.4979831</v>
      </c>
      <c r="J95" s="48">
        <f>Cell_calc!AD387</f>
        <v>1270302634.203909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1:28" ht="12.75">
      <c r="A96" s="44">
        <f>Cell_calc!B388</f>
        <v>-77</v>
      </c>
      <c r="B96" s="44">
        <f>Cell_calc!C388</f>
        <v>8</v>
      </c>
      <c r="C96" s="54">
        <f>Cell_calc!D388</f>
        <v>0.7110000000000001</v>
      </c>
      <c r="D96" s="43">
        <v>210</v>
      </c>
      <c r="E96" s="43" t="s">
        <v>90</v>
      </c>
      <c r="F96" s="49">
        <f>Cell_calc!J388</f>
        <v>330415.90554266825</v>
      </c>
      <c r="G96" s="48">
        <f>Cell_calc!K388</f>
        <v>8694.45692325</v>
      </c>
      <c r="H96" s="48">
        <f>Cell_calc!X388</f>
        <v>226961327556.59006</v>
      </c>
      <c r="I96" s="48">
        <f>Cell_calc!AA388</f>
        <v>699938783.7350894</v>
      </c>
      <c r="J96" s="48">
        <f>Cell_calc!AD388</f>
        <v>1647087014.8372946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1:28" ht="12.75">
      <c r="A97" s="44">
        <f>Cell_calc!B389</f>
        <v>-76</v>
      </c>
      <c r="B97" s="44">
        <f>Cell_calc!C389</f>
        <v>1</v>
      </c>
      <c r="C97" s="54">
        <f>Cell_calc!D389</f>
        <v>1</v>
      </c>
      <c r="D97" s="43">
        <v>210</v>
      </c>
      <c r="E97" s="43" t="s">
        <v>90</v>
      </c>
      <c r="F97" s="49">
        <f>Cell_calc!J389</f>
        <v>253557.1338434305</v>
      </c>
      <c r="G97" s="48">
        <f>Cell_calc!K389</f>
        <v>12360.060159999999</v>
      </c>
      <c r="H97" s="48">
        <f>Cell_calc!X389</f>
        <v>137700035053.82028</v>
      </c>
      <c r="I97" s="48">
        <f>Cell_calc!AA389</f>
        <v>424660871.0544247</v>
      </c>
      <c r="J97" s="48">
        <f>Cell_calc!AD389</f>
        <v>999306543.1961614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 ht="12.75">
      <c r="A98" s="44">
        <f>Cell_calc!B390</f>
        <v>-76</v>
      </c>
      <c r="B98" s="44">
        <f>Cell_calc!C390</f>
        <v>2</v>
      </c>
      <c r="C98" s="54">
        <f>Cell_calc!D390</f>
        <v>1</v>
      </c>
      <c r="D98" s="43">
        <v>210</v>
      </c>
      <c r="E98" s="43" t="s">
        <v>90</v>
      </c>
      <c r="F98" s="49">
        <f>Cell_calc!J390</f>
        <v>387375.3705541404</v>
      </c>
      <c r="G98" s="48">
        <f>Cell_calc!K390</f>
        <v>12352.53103</v>
      </c>
      <c r="H98" s="48">
        <f>Cell_calc!X390</f>
        <v>231497759578.6933</v>
      </c>
      <c r="I98" s="48">
        <f>Cell_calc!AA390</f>
        <v>713928941.2047851</v>
      </c>
      <c r="J98" s="48">
        <f>Cell_calc!AD390</f>
        <v>1680008474.8839865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 ht="12.75">
      <c r="A99" s="44">
        <f>Cell_calc!B391</f>
        <v>-76</v>
      </c>
      <c r="B99" s="44">
        <f>Cell_calc!C391</f>
        <v>3</v>
      </c>
      <c r="C99" s="54">
        <f>Cell_calc!D391</f>
        <v>1</v>
      </c>
      <c r="D99" s="43">
        <v>210</v>
      </c>
      <c r="E99" s="43" t="s">
        <v>90</v>
      </c>
      <c r="F99" s="49">
        <f>Cell_calc!J391</f>
        <v>471472.3450327992</v>
      </c>
      <c r="G99" s="48">
        <f>Cell_calc!K391</f>
        <v>12341.241219999998</v>
      </c>
      <c r="H99" s="48">
        <f>Cell_calc!X391</f>
        <v>267393914499.73898</v>
      </c>
      <c r="I99" s="48">
        <f>Cell_calc!AA391</f>
        <v>824631109.2203401</v>
      </c>
      <c r="J99" s="48">
        <f>Cell_calc!AD391</f>
        <v>1940511404.1255348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ht="12.75">
      <c r="A100" s="44">
        <f>Cell_calc!B392</f>
        <v>-76</v>
      </c>
      <c r="B100" s="44">
        <f>Cell_calc!C392</f>
        <v>8</v>
      </c>
      <c r="C100" s="54">
        <f>Cell_calc!D392</f>
        <v>0.9999999999999999</v>
      </c>
      <c r="D100" s="43">
        <v>210</v>
      </c>
      <c r="E100" s="43" t="s">
        <v>90</v>
      </c>
      <c r="F100" s="49">
        <f>Cell_calc!J392</f>
        <v>651472.2557986402</v>
      </c>
      <c r="G100" s="48">
        <f>Cell_calc!K392</f>
        <v>12228.490749999997</v>
      </c>
      <c r="H100" s="48">
        <f>Cell_calc!X392</f>
        <v>243027506821.96457</v>
      </c>
      <c r="I100" s="48">
        <f>Cell_calc!AA392</f>
        <v>749486176.2153008</v>
      </c>
      <c r="J100" s="48">
        <f>Cell_calc!AD392</f>
        <v>1763681306.6090882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ht="12.75">
      <c r="A101" s="44">
        <f>Cell_calc!B393</f>
        <v>-76</v>
      </c>
      <c r="B101" s="44">
        <f>Cell_calc!C393</f>
        <v>9</v>
      </c>
      <c r="C101" s="54">
        <f>Cell_calc!D393</f>
        <v>0.777</v>
      </c>
      <c r="D101" s="43">
        <v>210</v>
      </c>
      <c r="E101" s="43" t="s">
        <v>90</v>
      </c>
      <c r="F101" s="49">
        <f>Cell_calc!J393</f>
        <v>851012.4135869418</v>
      </c>
      <c r="G101" s="48">
        <f>Cell_calc!K393</f>
        <v>9475.305287700001</v>
      </c>
      <c r="H101" s="48">
        <f>Cell_calc!X393</f>
        <v>302122355018.83734</v>
      </c>
      <c r="I101" s="48">
        <f>Cell_calc!AA393</f>
        <v>931732097.2152808</v>
      </c>
      <c r="J101" s="48">
        <f>Cell_calc!AD393</f>
        <v>2192540082.492751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ht="12.75">
      <c r="A102" s="44">
        <f>Cell_calc!B394</f>
        <v>-76</v>
      </c>
      <c r="B102" s="44">
        <f>Cell_calc!C394</f>
        <v>10</v>
      </c>
      <c r="C102" s="54">
        <f>Cell_calc!D394</f>
        <v>0.409</v>
      </c>
      <c r="D102" s="43">
        <v>210</v>
      </c>
      <c r="E102" s="43" t="s">
        <v>90</v>
      </c>
      <c r="F102" s="49">
        <f>Cell_calc!J394</f>
        <v>1012683.2785968524</v>
      </c>
      <c r="G102" s="48">
        <f>Cell_calc!K394</f>
        <v>4972.319573129999</v>
      </c>
      <c r="H102" s="48">
        <f>Cell_calc!X394</f>
        <v>575674562884.4119</v>
      </c>
      <c r="I102" s="48">
        <f>Cell_calc!AA394</f>
        <v>1775355113.1836638</v>
      </c>
      <c r="J102" s="48">
        <f>Cell_calc!AD394</f>
        <v>4177742999.245684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ht="12.75">
      <c r="A103" s="44">
        <f>Cell_calc!B395</f>
        <v>-75</v>
      </c>
      <c r="B103" s="44">
        <f>Cell_calc!C395</f>
        <v>-1</v>
      </c>
      <c r="C103" s="54">
        <f>Cell_calc!D395</f>
        <v>0.5559999999999999</v>
      </c>
      <c r="D103" s="43">
        <v>210</v>
      </c>
      <c r="E103" s="43" t="s">
        <v>90</v>
      </c>
      <c r="F103" s="49">
        <f>Cell_calc!J395</f>
        <v>6133.0191299446415</v>
      </c>
      <c r="G103" s="48">
        <f>Cell_calc!K395</f>
        <v>6874.290147199999</v>
      </c>
      <c r="H103" s="48">
        <f>Cell_calc!X395</f>
        <v>2143881229.647363</v>
      </c>
      <c r="I103" s="48">
        <f>Cell_calc!AA395</f>
        <v>6611635.720088526</v>
      </c>
      <c r="J103" s="48">
        <f>Cell_calc!AD395</f>
        <v>15558416.813653562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 ht="12.75">
      <c r="A104" s="44">
        <f>Cell_calc!B396</f>
        <v>-75</v>
      </c>
      <c r="B104" s="44">
        <f>Cell_calc!C396</f>
        <v>2</v>
      </c>
      <c r="C104" s="54">
        <f>Cell_calc!D396</f>
        <v>0.9990000000000001</v>
      </c>
      <c r="D104" s="43">
        <v>210</v>
      </c>
      <c r="E104" s="43" t="s">
        <v>90</v>
      </c>
      <c r="F104" s="49">
        <f>Cell_calc!J396</f>
        <v>31884.29824584234</v>
      </c>
      <c r="G104" s="48">
        <f>Cell_calc!K396</f>
        <v>12340.17849897</v>
      </c>
      <c r="H104" s="48">
        <f>Cell_calc!X396</f>
        <v>21886517479.24217</v>
      </c>
      <c r="I104" s="48">
        <f>Cell_calc!AA396</f>
        <v>67497060.35623129</v>
      </c>
      <c r="J104" s="48">
        <f>Cell_calc!AD396</f>
        <v>158833221.18426046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1:28" ht="12.75">
      <c r="A105" s="44">
        <f>Cell_calc!B397</f>
        <v>-75</v>
      </c>
      <c r="B105" s="44">
        <f>Cell_calc!C397</f>
        <v>6</v>
      </c>
      <c r="C105" s="54">
        <f>Cell_calc!D397</f>
        <v>1.003</v>
      </c>
      <c r="D105" s="43">
        <v>210</v>
      </c>
      <c r="E105" s="43" t="s">
        <v>90</v>
      </c>
      <c r="F105" s="49">
        <f>Cell_calc!J397</f>
        <v>205474.14384472067</v>
      </c>
      <c r="G105" s="48">
        <f>Cell_calc!K397</f>
        <v>12321.675121979999</v>
      </c>
      <c r="H105" s="48">
        <f>Cell_calc!X397</f>
        <v>166537028414.10336</v>
      </c>
      <c r="I105" s="48">
        <f>Cell_calc!AA397</f>
        <v>513592894.30468845</v>
      </c>
      <c r="J105" s="48">
        <f>Cell_calc!AD397</f>
        <v>1208580245.557762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ht="12.75">
      <c r="A106" s="44">
        <f>Cell_calc!B398</f>
        <v>-74</v>
      </c>
      <c r="B106" s="44">
        <f>Cell_calc!C398</f>
        <v>-1</v>
      </c>
      <c r="C106" s="54">
        <f>Cell_calc!D398</f>
        <v>1</v>
      </c>
      <c r="D106" s="43">
        <v>210</v>
      </c>
      <c r="E106" s="43" t="s">
        <v>90</v>
      </c>
      <c r="F106" s="49">
        <f>Cell_calc!J398</f>
        <v>2322.385913198216</v>
      </c>
      <c r="G106" s="48">
        <f>Cell_calc!K398</f>
        <v>12363.8312</v>
      </c>
      <c r="H106" s="48">
        <f>Cell_calc!X398</f>
        <v>1039552303.2066226</v>
      </c>
      <c r="I106" s="48">
        <f>Cell_calc!AA398</f>
        <v>3205933.726987169</v>
      </c>
      <c r="J106" s="48">
        <f>Cell_calc!AD398</f>
        <v>7544162.339413997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 ht="12.75">
      <c r="A107" s="44">
        <f>Cell_calc!B399</f>
        <v>-74</v>
      </c>
      <c r="B107" s="44">
        <f>Cell_calc!C399</f>
        <v>1</v>
      </c>
      <c r="C107" s="54">
        <f>Cell_calc!D399</f>
        <v>1.0010000000000001</v>
      </c>
      <c r="D107" s="43">
        <v>210</v>
      </c>
      <c r="E107" s="43" t="s">
        <v>90</v>
      </c>
      <c r="F107" s="49">
        <f>Cell_calc!J399</f>
        <v>12470.07216440799</v>
      </c>
      <c r="G107" s="48">
        <f>Cell_calc!K399</f>
        <v>12372.42022016</v>
      </c>
      <c r="H107" s="48">
        <f>Cell_calc!X399</f>
        <v>8082641295.13974</v>
      </c>
      <c r="I107" s="48">
        <f>Cell_calc!AA399</f>
        <v>24926511.39466271</v>
      </c>
      <c r="J107" s="48">
        <f>Cell_calc!AD399</f>
        <v>58656748.557716176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1:28" ht="12.75">
      <c r="A108" s="44">
        <f>Cell_calc!B400</f>
        <v>-74</v>
      </c>
      <c r="B108" s="44">
        <f>Cell_calc!C400</f>
        <v>5</v>
      </c>
      <c r="C108" s="54">
        <f>Cell_calc!D400</f>
        <v>1</v>
      </c>
      <c r="D108" s="43">
        <v>210</v>
      </c>
      <c r="E108" s="43" t="s">
        <v>90</v>
      </c>
      <c r="F108" s="49">
        <f>Cell_calc!J400</f>
        <v>942597.6323946768</v>
      </c>
      <c r="G108" s="48">
        <f>Cell_calc!K400</f>
        <v>12307.37956</v>
      </c>
      <c r="H108" s="48">
        <f>Cell_calc!X400</f>
        <v>577378292213.5878</v>
      </c>
      <c r="I108" s="48">
        <f>Cell_calc!AA400</f>
        <v>1780609339.7398589</v>
      </c>
      <c r="J108" s="48">
        <f>Cell_calc!AD400</f>
        <v>4190107178.1350737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 ht="12.75">
      <c r="A109" s="44">
        <f>Cell_calc!B401</f>
        <v>-74</v>
      </c>
      <c r="B109" s="44">
        <f>Cell_calc!C401</f>
        <v>6</v>
      </c>
      <c r="C109" s="54">
        <f>Cell_calc!D401</f>
        <v>1</v>
      </c>
      <c r="D109" s="43">
        <v>210</v>
      </c>
      <c r="E109" s="43" t="s">
        <v>90</v>
      </c>
      <c r="F109" s="49">
        <f>Cell_calc!J401</f>
        <v>460578.53479741805</v>
      </c>
      <c r="G109" s="48">
        <f>Cell_calc!K401</f>
        <v>12284.82066</v>
      </c>
      <c r="H109" s="48">
        <f>Cell_calc!X401</f>
        <v>335485870506.7215</v>
      </c>
      <c r="I109" s="48">
        <f>Cell_calc!AA401</f>
        <v>1034623716.2550653</v>
      </c>
      <c r="J109" s="48">
        <f>Cell_calc!AD401</f>
        <v>2434663327.545216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1:28" ht="12.75">
      <c r="A110" s="44">
        <f>Cell_calc!B402</f>
        <v>-74</v>
      </c>
      <c r="B110" s="44">
        <f>Cell_calc!C402</f>
        <v>9</v>
      </c>
      <c r="C110" s="54">
        <f>Cell_calc!D402</f>
        <v>0.9009999999999999</v>
      </c>
      <c r="D110" s="43">
        <v>210</v>
      </c>
      <c r="E110" s="43" t="s">
        <v>90</v>
      </c>
      <c r="F110" s="49">
        <f>Cell_calc!J402</f>
        <v>287011.693021108</v>
      </c>
      <c r="G110" s="48">
        <f>Cell_calc!K402</f>
        <v>10987.4518201</v>
      </c>
      <c r="H110" s="48">
        <f>Cell_calc!X402</f>
        <v>130136851015.40106</v>
      </c>
      <c r="I110" s="48">
        <f>Cell_calc!AA402</f>
        <v>401336343.0654181</v>
      </c>
      <c r="J110" s="48">
        <f>Cell_calc!AD402</f>
        <v>944419561.5477177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ht="12.75">
      <c r="A111" s="44">
        <f>Cell_calc!B403</f>
        <v>-74</v>
      </c>
      <c r="B111" s="44">
        <f>Cell_calc!C403</f>
        <v>10</v>
      </c>
      <c r="C111" s="54">
        <f>Cell_calc!D403</f>
        <v>1</v>
      </c>
      <c r="D111" s="43">
        <v>210</v>
      </c>
      <c r="E111" s="43" t="s">
        <v>90</v>
      </c>
      <c r="F111" s="49">
        <f>Cell_calc!J403</f>
        <v>527141.5956480501</v>
      </c>
      <c r="G111" s="48">
        <f>Cell_calc!K403</f>
        <v>12157.260569999999</v>
      </c>
      <c r="H111" s="48">
        <f>Cell_calc!X403</f>
        <v>253927926524.09387</v>
      </c>
      <c r="I111" s="48">
        <f>Cell_calc!AA403</f>
        <v>783102592.6799428</v>
      </c>
      <c r="J111" s="48">
        <f>Cell_calc!AD403</f>
        <v>1842787028.896411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1:28" ht="12.75">
      <c r="A112" s="44">
        <f>Cell_calc!B404</f>
        <v>-73</v>
      </c>
      <c r="B112" s="44">
        <f>Cell_calc!C404</f>
        <v>0</v>
      </c>
      <c r="C112" s="54">
        <f>Cell_calc!D404</f>
        <v>1</v>
      </c>
      <c r="D112" s="43">
        <v>210</v>
      </c>
      <c r="E112" s="43" t="s">
        <v>90</v>
      </c>
      <c r="F112" s="49">
        <f>Cell_calc!J404</f>
        <v>3024.502584630234</v>
      </c>
      <c r="G112" s="48">
        <f>Cell_calc!K404</f>
        <v>12363.8312</v>
      </c>
      <c r="H112" s="48">
        <f>Cell_calc!X404</f>
        <v>1438052919.341687</v>
      </c>
      <c r="I112" s="48">
        <f>Cell_calc!AA404</f>
        <v>4434892.156064536</v>
      </c>
      <c r="J112" s="48">
        <f>Cell_calc!AD404</f>
        <v>10436131.633509127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spans="1:28" ht="12.75">
      <c r="A113" s="44">
        <f>Cell_calc!B405</f>
        <v>-73</v>
      </c>
      <c r="B113" s="44">
        <f>Cell_calc!C405</f>
        <v>5</v>
      </c>
      <c r="C113" s="54">
        <f>Cell_calc!D405</f>
        <v>1</v>
      </c>
      <c r="D113" s="43">
        <v>210</v>
      </c>
      <c r="E113" s="43" t="s">
        <v>90</v>
      </c>
      <c r="F113" s="49">
        <f>Cell_calc!J405</f>
        <v>335292.7159271448</v>
      </c>
      <c r="G113" s="48">
        <f>Cell_calc!K405</f>
        <v>12307.37956</v>
      </c>
      <c r="H113" s="48">
        <f>Cell_calc!X405</f>
        <v>206993594171.3836</v>
      </c>
      <c r="I113" s="48">
        <f>Cell_calc!AA405</f>
        <v>638359169.4014398</v>
      </c>
      <c r="J113" s="48">
        <f>Cell_calc!AD405</f>
        <v>1502178652.1282063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28" ht="12.75">
      <c r="A114" s="44">
        <f>Cell_calc!B406</f>
        <v>-73</v>
      </c>
      <c r="B114" s="44">
        <f>Cell_calc!C406</f>
        <v>7</v>
      </c>
      <c r="C114" s="54">
        <f>Cell_calc!D406</f>
        <v>0.6719999999999999</v>
      </c>
      <c r="D114" s="43">
        <v>210</v>
      </c>
      <c r="E114" s="43" t="s">
        <v>90</v>
      </c>
      <c r="F114" s="49">
        <f>Cell_calc!J406</f>
        <v>446935.2676820275</v>
      </c>
      <c r="G114" s="48">
        <f>Cell_calc!K406</f>
        <v>8237.72490912</v>
      </c>
      <c r="H114" s="48">
        <f>Cell_calc!X406</f>
        <v>203527596948.78186</v>
      </c>
      <c r="I114" s="48">
        <f>Cell_calc!AA406</f>
        <v>627670185.9233528</v>
      </c>
      <c r="J114" s="48">
        <f>Cell_calc!AD406</f>
        <v>1477025472.596393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spans="1:28" ht="12.75">
      <c r="A115" s="44">
        <f>Cell_calc!B407</f>
        <v>-72</v>
      </c>
      <c r="B115" s="44">
        <f>Cell_calc!C407</f>
        <v>2</v>
      </c>
      <c r="C115" s="54">
        <f>Cell_calc!D407</f>
        <v>1</v>
      </c>
      <c r="D115" s="43">
        <v>210</v>
      </c>
      <c r="E115" s="43" t="s">
        <v>90</v>
      </c>
      <c r="F115" s="49">
        <f>Cell_calc!J407</f>
        <v>12852.135652281253</v>
      </c>
      <c r="G115" s="48">
        <f>Cell_calc!K407</f>
        <v>12352.53103</v>
      </c>
      <c r="H115" s="48">
        <f>Cell_calc!X407</f>
        <v>9928689139.38982</v>
      </c>
      <c r="I115" s="48">
        <f>Cell_calc!AA407</f>
        <v>30619642.01181162</v>
      </c>
      <c r="J115" s="48">
        <f>Cell_calc!AD407</f>
        <v>72053750.88303326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ht="12.75">
      <c r="A116" s="44">
        <f>Cell_calc!B408</f>
        <v>-72</v>
      </c>
      <c r="B116" s="44">
        <f>Cell_calc!C408</f>
        <v>4</v>
      </c>
      <c r="C116" s="54">
        <f>Cell_calc!D408</f>
        <v>1</v>
      </c>
      <c r="D116" s="43">
        <v>210</v>
      </c>
      <c r="E116" s="43" t="s">
        <v>90</v>
      </c>
      <c r="F116" s="49">
        <f>Cell_calc!J408</f>
        <v>12076.006682151272</v>
      </c>
      <c r="G116" s="48">
        <f>Cell_calc!K408</f>
        <v>12326.18037</v>
      </c>
      <c r="H116" s="48">
        <f>Cell_calc!X408</f>
        <v>11133012975.164995</v>
      </c>
      <c r="I116" s="48">
        <f>Cell_calc!AA408</f>
        <v>34333723.92131875</v>
      </c>
      <c r="J116" s="48">
        <f>Cell_calc!AD408</f>
        <v>80793681.04170638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1:28" ht="12.75">
      <c r="A117" s="44">
        <f>Cell_calc!B409</f>
        <v>-72</v>
      </c>
      <c r="B117" s="44">
        <f>Cell_calc!C409</f>
        <v>6</v>
      </c>
      <c r="C117" s="54">
        <f>Cell_calc!D409</f>
        <v>0.993</v>
      </c>
      <c r="D117" s="43">
        <v>210</v>
      </c>
      <c r="E117" s="43" t="s">
        <v>90</v>
      </c>
      <c r="F117" s="49">
        <f>Cell_calc!J409</f>
        <v>73567.22473957569</v>
      </c>
      <c r="G117" s="48">
        <f>Cell_calc!K409</f>
        <v>12198.82691538</v>
      </c>
      <c r="H117" s="48">
        <f>Cell_calc!X409</f>
        <v>236023020991.11697</v>
      </c>
      <c r="I117" s="48">
        <f>Cell_calc!AA409</f>
        <v>727884649.0039711</v>
      </c>
      <c r="J117" s="48">
        <f>Cell_calc!AD409</f>
        <v>1712848868.4056046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ht="12.75">
      <c r="A118" s="44">
        <f>Cell_calc!B410</f>
        <v>-71</v>
      </c>
      <c r="B118" s="44">
        <f>Cell_calc!C410</f>
        <v>1</v>
      </c>
      <c r="C118" s="54">
        <f>Cell_calc!D410</f>
        <v>1</v>
      </c>
      <c r="D118" s="43">
        <v>210</v>
      </c>
      <c r="E118" s="43" t="s">
        <v>90</v>
      </c>
      <c r="F118" s="49">
        <f>Cell_calc!J410</f>
        <v>6080.010321417723</v>
      </c>
      <c r="G118" s="48">
        <f>Cell_calc!K410</f>
        <v>12360.060159999999</v>
      </c>
      <c r="H118" s="48">
        <f>Cell_calc!X410</f>
        <v>2760518231.8369265</v>
      </c>
      <c r="I118" s="48">
        <f>Cell_calc!AA410</f>
        <v>8513317.200212045</v>
      </c>
      <c r="J118" s="48">
        <f>Cell_calc!AD410</f>
        <v>20033429.407688487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28" ht="12.75">
      <c r="A119" s="44">
        <f>Cell_calc!B411</f>
        <v>-70</v>
      </c>
      <c r="B119" s="44">
        <f>Cell_calc!C411</f>
        <v>6</v>
      </c>
      <c r="C119" s="54">
        <f>Cell_calc!D411</f>
        <v>0.333</v>
      </c>
      <c r="D119" s="43">
        <v>210</v>
      </c>
      <c r="E119" s="43" t="s">
        <v>90</v>
      </c>
      <c r="F119" s="49">
        <f>Cell_calc!J411</f>
        <v>5910.982233850756</v>
      </c>
      <c r="G119" s="48">
        <f>Cell_calc!K411</f>
        <v>4090.84527978</v>
      </c>
      <c r="H119" s="48">
        <f>Cell_calc!X411</f>
        <v>20931842568.482338</v>
      </c>
      <c r="I119" s="48">
        <f>Cell_calc!AA411</f>
        <v>64552884.7863513</v>
      </c>
      <c r="J119" s="48">
        <f>Cell_calc!AD411</f>
        <v>151905024.80018088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1:28" ht="12.75">
      <c r="A120" s="44">
        <f>Cell_calc!B412</f>
        <v>-76</v>
      </c>
      <c r="B120" s="44">
        <f>Cell_calc!C412</f>
        <v>5</v>
      </c>
      <c r="C120" s="54">
        <f>Cell_calc!D412</f>
        <v>1</v>
      </c>
      <c r="D120" s="43">
        <v>210</v>
      </c>
      <c r="E120" s="43" t="s">
        <v>90</v>
      </c>
      <c r="F120" s="49">
        <f>Cell_calc!J412</f>
        <v>1302625.4585799202</v>
      </c>
      <c r="G120" s="48">
        <f>Cell_calc!K412</f>
        <v>12307.37956</v>
      </c>
      <c r="H120" s="48">
        <f>Cell_calc!X412</f>
        <v>822449123625.1733</v>
      </c>
      <c r="I120" s="48">
        <f>Cell_calc!AA412</f>
        <v>2536397039.406016</v>
      </c>
      <c r="J120" s="48">
        <f>Cell_calc!AD412</f>
        <v>5968617149.322816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:28" ht="12.75">
      <c r="A121" s="44">
        <f>Cell_calc!B413</f>
        <v>-75</v>
      </c>
      <c r="B121" s="44">
        <f>Cell_calc!C413</f>
        <v>4</v>
      </c>
      <c r="C121" s="54">
        <f>Cell_calc!D413</f>
        <v>1.002</v>
      </c>
      <c r="D121" s="43">
        <v>210</v>
      </c>
      <c r="E121" s="43" t="s">
        <v>90</v>
      </c>
      <c r="F121" s="49">
        <f>Cell_calc!J413</f>
        <v>5227067.587067442</v>
      </c>
      <c r="G121" s="48">
        <f>Cell_calc!K413</f>
        <v>12350.83273074</v>
      </c>
      <c r="H121" s="48">
        <f>Cell_calc!X413</f>
        <v>5183994952898.364</v>
      </c>
      <c r="I121" s="48">
        <f>Cell_calc!AA413</f>
        <v>15987213157.7826</v>
      </c>
      <c r="J121" s="48">
        <f>Cell_calc!AD413</f>
        <v>37620906009.9545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1:28" ht="12.75">
      <c r="A122" s="44">
        <f>Cell_calc!B414</f>
        <v>-75</v>
      </c>
      <c r="B122" s="44">
        <f>Cell_calc!C414</f>
        <v>8</v>
      </c>
      <c r="C122" s="54">
        <f>Cell_calc!D414</f>
        <v>1</v>
      </c>
      <c r="D122" s="43">
        <v>210</v>
      </c>
      <c r="E122" s="43" t="s">
        <v>90</v>
      </c>
      <c r="F122" s="49">
        <f>Cell_calc!J414</f>
        <v>325992.1704461671</v>
      </c>
      <c r="G122" s="48">
        <f>Cell_calc!K414</f>
        <v>12228.490749999999</v>
      </c>
      <c r="H122" s="48">
        <f>Cell_calc!X414</f>
        <v>154062701323.64728</v>
      </c>
      <c r="I122" s="48">
        <f>Cell_calc!AA414</f>
        <v>475122616.45777</v>
      </c>
      <c r="J122" s="48">
        <f>Cell_calc!AD414</f>
        <v>1118052478.5997534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1:28" ht="12.75">
      <c r="A123" s="44">
        <f>Cell_calc!B415</f>
        <v>-75</v>
      </c>
      <c r="B123" s="44">
        <f>Cell_calc!C415</f>
        <v>9</v>
      </c>
      <c r="C123" s="54">
        <f>Cell_calc!D415</f>
        <v>1</v>
      </c>
      <c r="D123" s="43">
        <v>210</v>
      </c>
      <c r="E123" s="43" t="s">
        <v>90</v>
      </c>
      <c r="F123" s="49">
        <f>Cell_calc!J415</f>
        <v>458531.19458884065</v>
      </c>
      <c r="G123" s="48">
        <f>Cell_calc!K415</f>
        <v>12194.7301</v>
      </c>
      <c r="H123" s="48">
        <f>Cell_calc!X415</f>
        <v>191065361576.98492</v>
      </c>
      <c r="I123" s="48">
        <f>Cell_calc!AA415</f>
        <v>589237198.4066534</v>
      </c>
      <c r="J123" s="48">
        <f>Cell_calc!AD415</f>
        <v>1386585456.7676404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spans="1:28" ht="12.75">
      <c r="A124" s="44">
        <f>Cell_calc!B416</f>
        <v>-75</v>
      </c>
      <c r="B124" s="44">
        <f>Cell_calc!C416</f>
        <v>10</v>
      </c>
      <c r="C124" s="54">
        <f>Cell_calc!D416</f>
        <v>0.9450000000000001</v>
      </c>
      <c r="D124" s="43">
        <v>210</v>
      </c>
      <c r="E124" s="43" t="s">
        <v>90</v>
      </c>
      <c r="F124" s="49">
        <f>Cell_calc!J416</f>
        <v>1703416.0583561657</v>
      </c>
      <c r="G124" s="48">
        <f>Cell_calc!K416</f>
        <v>11488.611238649999</v>
      </c>
      <c r="H124" s="48">
        <f>Cell_calc!X416</f>
        <v>878534229335.7732</v>
      </c>
      <c r="I124" s="48">
        <f>Cell_calc!AA416</f>
        <v>2709361046.531605</v>
      </c>
      <c r="J124" s="48">
        <f>Cell_calc!AD416</f>
        <v>6375633843.912216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1:28" ht="12.75">
      <c r="A125" s="44">
        <f>Cell_calc!B417</f>
        <v>-72</v>
      </c>
      <c r="B125" s="44">
        <f>Cell_calc!C417</f>
        <v>0</v>
      </c>
      <c r="C125" s="54">
        <f>Cell_calc!D417</f>
        <v>1.0050000000000001</v>
      </c>
      <c r="D125" s="43">
        <v>210</v>
      </c>
      <c r="E125" s="43" t="s">
        <v>90</v>
      </c>
      <c r="F125" s="49">
        <f>Cell_calc!J417</f>
        <v>2461.4090148065497</v>
      </c>
      <c r="G125" s="48">
        <f>Cell_calc!K417</f>
        <v>12425.650356000002</v>
      </c>
      <c r="H125" s="48">
        <f>Cell_calc!X417</f>
        <v>1133757826.993983</v>
      </c>
      <c r="I125" s="48">
        <f>Cell_calc!AA417</f>
        <v>3496459.4321842846</v>
      </c>
      <c r="J125" s="48">
        <f>Cell_calc!AD417</f>
        <v>8227823.7218467295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1:28" ht="12.75">
      <c r="A126" s="44">
        <f>Cell_calc!B418</f>
        <v>-71</v>
      </c>
      <c r="B126" s="44">
        <f>Cell_calc!C418</f>
        <v>2</v>
      </c>
      <c r="C126" s="54">
        <f>Cell_calc!D418</f>
        <v>1</v>
      </c>
      <c r="D126" s="43">
        <v>210</v>
      </c>
      <c r="E126" s="43" t="s">
        <v>90</v>
      </c>
      <c r="F126" s="49">
        <f>Cell_calc!J418</f>
        <v>6521.083615009632</v>
      </c>
      <c r="G126" s="48">
        <f>Cell_calc!K418</f>
        <v>12352.53103</v>
      </c>
      <c r="H126" s="48">
        <f>Cell_calc!X418</f>
        <v>4582869892.308939</v>
      </c>
      <c r="I126" s="48">
        <f>Cell_calc!AA418</f>
        <v>14133369.825478619</v>
      </c>
      <c r="J126" s="48">
        <f>Cell_calc!AD418</f>
        <v>33258465.53496541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spans="1:28" ht="12.75">
      <c r="A127" s="44">
        <f>Cell_calc!B419</f>
        <v>-77</v>
      </c>
      <c r="B127" s="44">
        <f>Cell_calc!C419</f>
        <v>1</v>
      </c>
      <c r="C127" s="54">
        <f>Cell_calc!D419</f>
        <v>0.997</v>
      </c>
      <c r="D127" s="43">
        <v>210</v>
      </c>
      <c r="E127" s="43" t="s">
        <v>90</v>
      </c>
      <c r="F127" s="49">
        <f>Cell_calc!J419</f>
        <v>273131.3865166442</v>
      </c>
      <c r="G127" s="48">
        <f>Cell_calc!K419</f>
        <v>12322.97997952</v>
      </c>
      <c r="H127" s="48">
        <f>Cell_calc!X419</f>
        <v>112799413392.9836</v>
      </c>
      <c r="I127" s="48">
        <f>Cell_calc!AA419</f>
        <v>347868445.5466564</v>
      </c>
      <c r="J127" s="48">
        <f>Cell_calc!AD419</f>
        <v>818599587.3438957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1:28" ht="12.75">
      <c r="A128" s="44">
        <f>Cell_calc!B420</f>
        <v>-76</v>
      </c>
      <c r="B128" s="44">
        <f>Cell_calc!C420</f>
        <v>4</v>
      </c>
      <c r="C128" s="54">
        <f>Cell_calc!D420</f>
        <v>1</v>
      </c>
      <c r="D128" s="43">
        <v>210</v>
      </c>
      <c r="E128" s="43" t="s">
        <v>90</v>
      </c>
      <c r="F128" s="49">
        <f>Cell_calc!J420</f>
        <v>2014102.6854648339</v>
      </c>
      <c r="G128" s="48">
        <f>Cell_calc!K420</f>
        <v>12326.18037</v>
      </c>
      <c r="H128" s="48">
        <f>Cell_calc!X420</f>
        <v>1187119747923.057</v>
      </c>
      <c r="I128" s="48">
        <f>Cell_calc!AA420</f>
        <v>3661025256.8336463</v>
      </c>
      <c r="J128" s="48">
        <f>Cell_calc!AD420</f>
        <v>8615077920.591835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</row>
    <row r="129" spans="1:28" ht="12.75">
      <c r="A129" s="44">
        <f>Cell_calc!B421</f>
        <v>-75</v>
      </c>
      <c r="B129" s="44">
        <f>Cell_calc!C421</f>
        <v>3</v>
      </c>
      <c r="C129" s="54">
        <f>Cell_calc!D421</f>
        <v>0.998</v>
      </c>
      <c r="D129" s="43">
        <v>210</v>
      </c>
      <c r="E129" s="43" t="s">
        <v>90</v>
      </c>
      <c r="F129" s="49">
        <f>Cell_calc!J421</f>
        <v>1233779.0182978362</v>
      </c>
      <c r="G129" s="48">
        <f>Cell_calc!K421</f>
        <v>12316.558737559999</v>
      </c>
      <c r="H129" s="48">
        <f>Cell_calc!X421</f>
        <v>1127015074505.633</v>
      </c>
      <c r="I129" s="48">
        <f>Cell_calc!AA421</f>
        <v>3475665079.1262927</v>
      </c>
      <c r="J129" s="48">
        <f>Cell_calc!AD421</f>
        <v>8178890715.561535</v>
      </c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spans="1:28" ht="12.75">
      <c r="A130" s="44">
        <f>Cell_calc!B422</f>
        <v>-74</v>
      </c>
      <c r="B130" s="44">
        <f>Cell_calc!C422</f>
        <v>4</v>
      </c>
      <c r="C130" s="54">
        <f>Cell_calc!D422</f>
        <v>0.997</v>
      </c>
      <c r="D130" s="43">
        <v>210</v>
      </c>
      <c r="E130" s="43" t="s">
        <v>90</v>
      </c>
      <c r="F130" s="49">
        <f>Cell_calc!J422</f>
        <v>508558.50767766987</v>
      </c>
      <c r="G130" s="48">
        <f>Cell_calc!K422</f>
        <v>12289.20182889</v>
      </c>
      <c r="H130" s="48">
        <f>Cell_calc!X422</f>
        <v>372773209963.3557</v>
      </c>
      <c r="I130" s="48">
        <f>Cell_calc!AA422</f>
        <v>1149616236.385996</v>
      </c>
      <c r="J130" s="48">
        <f>Cell_calc!AD422</f>
        <v>2705262258.64082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28" ht="12.75">
      <c r="A131" s="44">
        <f>Cell_calc!B423</f>
        <v>-74</v>
      </c>
      <c r="B131" s="44">
        <f>Cell_calc!C423</f>
        <v>7</v>
      </c>
      <c r="C131" s="54">
        <f>Cell_calc!D423</f>
        <v>1</v>
      </c>
      <c r="D131" s="43">
        <v>210</v>
      </c>
      <c r="E131" s="43" t="s">
        <v>90</v>
      </c>
      <c r="F131" s="49">
        <f>Cell_calc!J423</f>
        <v>1046775.9438092501</v>
      </c>
      <c r="G131" s="48">
        <f>Cell_calc!K423</f>
        <v>12258.51921</v>
      </c>
      <c r="H131" s="48">
        <f>Cell_calc!X423</f>
        <v>677287149001.0728</v>
      </c>
      <c r="I131" s="48">
        <f>Cell_calc!AA423</f>
        <v>2088723873.86356</v>
      </c>
      <c r="J131" s="48">
        <f>Cell_calc!AD423</f>
        <v>4915158368.368682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</row>
    <row r="132" spans="1:28" ht="12.75">
      <c r="A132" s="44">
        <f>Cell_calc!B424</f>
        <v>-74</v>
      </c>
      <c r="B132" s="44">
        <f>Cell_calc!C424</f>
        <v>8</v>
      </c>
      <c r="C132" s="54">
        <f>Cell_calc!D424</f>
        <v>0.9990000000000001</v>
      </c>
      <c r="D132" s="43">
        <v>210</v>
      </c>
      <c r="E132" s="43" t="s">
        <v>90</v>
      </c>
      <c r="F132" s="49">
        <f>Cell_calc!J424</f>
        <v>400318.52133049624</v>
      </c>
      <c r="G132" s="48">
        <f>Cell_calc!K424</f>
        <v>12216.262259250001</v>
      </c>
      <c r="H132" s="48">
        <f>Cell_calc!X424</f>
        <v>187246756954.63754</v>
      </c>
      <c r="I132" s="48">
        <f>Cell_calc!AA424</f>
        <v>577460789.1667815</v>
      </c>
      <c r="J132" s="48">
        <f>Cell_calc!AD424</f>
        <v>1358873360.808483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</row>
    <row r="133" spans="1:28" ht="12.75">
      <c r="A133" s="44">
        <f>Cell_calc!B425</f>
        <v>-73</v>
      </c>
      <c r="B133" s="44">
        <f>Cell_calc!C425</f>
        <v>6</v>
      </c>
      <c r="C133" s="54">
        <f>Cell_calc!D425</f>
        <v>0.9989999999999999</v>
      </c>
      <c r="D133" s="43">
        <v>210</v>
      </c>
      <c r="E133" s="43" t="s">
        <v>90</v>
      </c>
      <c r="F133" s="49">
        <f>Cell_calc!J425</f>
        <v>294042.8613974144</v>
      </c>
      <c r="G133" s="48">
        <f>Cell_calc!K425</f>
        <v>12272.535839339998</v>
      </c>
      <c r="H133" s="48">
        <f>Cell_calc!X425</f>
        <v>197413797416.83725</v>
      </c>
      <c r="I133" s="48">
        <f>Cell_calc!AA425</f>
        <v>608815496.2083287</v>
      </c>
      <c r="J133" s="48">
        <f>Cell_calc!AD425</f>
        <v>1432656857.3402393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1:28" ht="12.75">
      <c r="A134" s="44">
        <f>Cell_calc!B426</f>
        <v>-75</v>
      </c>
      <c r="B134" s="44">
        <f>Cell_calc!C426</f>
        <v>5</v>
      </c>
      <c r="C134" s="54">
        <f>Cell_calc!D426</f>
        <v>0.9989999999999999</v>
      </c>
      <c r="D134" s="43">
        <v>210</v>
      </c>
      <c r="E134" s="43" t="s">
        <v>90</v>
      </c>
      <c r="F134" s="49">
        <f>Cell_calc!J426</f>
        <v>563424.6248354281</v>
      </c>
      <c r="G134" s="48">
        <f>Cell_calc!K426</f>
        <v>12295.072180439998</v>
      </c>
      <c r="H134" s="48">
        <f>Cell_calc!X426</f>
        <v>370255710917.2867</v>
      </c>
      <c r="I134" s="48">
        <f>Cell_calc!AA426</f>
        <v>1141852379.7002335</v>
      </c>
      <c r="J134" s="48">
        <f>Cell_calc!AD426</f>
        <v>2686992450.1528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</row>
    <row r="135" spans="1:28" ht="12.75">
      <c r="A135" s="4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136" spans="1:28" ht="12.75">
      <c r="A136" s="44"/>
      <c r="B136" s="43"/>
      <c r="C136" s="48"/>
      <c r="D136" s="48"/>
      <c r="E136" s="48"/>
      <c r="F136" s="48"/>
      <c r="G136" s="48"/>
      <c r="H136" s="48"/>
      <c r="I136" s="48"/>
      <c r="J136" s="48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spans="1:28" ht="12.75">
      <c r="A137" s="4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</row>
    <row r="138" spans="1:28" ht="12.75">
      <c r="A138" s="4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</row>
    <row r="139" spans="1:28" ht="12.75">
      <c r="A139" s="4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</row>
    <row r="140" spans="1:28" ht="12.75">
      <c r="A140" s="4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</row>
    <row r="141" spans="1:28" ht="12.75">
      <c r="A141" s="4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</row>
    <row r="142" spans="1:28" ht="12.75">
      <c r="A142" s="4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spans="1:28" ht="12.75">
      <c r="A143" s="4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</row>
    <row r="144" spans="1:28" ht="12.75">
      <c r="A144" s="4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</row>
    <row r="145" spans="1:28" ht="12.75">
      <c r="A145" s="4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</row>
    <row r="146" spans="1:28" ht="12.75">
      <c r="A146" s="4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</row>
    <row r="147" spans="1:28" ht="12.75">
      <c r="A147" s="4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</row>
    <row r="148" spans="1:28" ht="12.75">
      <c r="A148" s="4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</row>
    <row r="149" spans="1:28" ht="12.75">
      <c r="A149" s="4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</row>
    <row r="150" spans="1:28" ht="12.75">
      <c r="A150" s="4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</row>
    <row r="151" spans="1:28" ht="12.75">
      <c r="A151" s="4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</row>
    <row r="152" spans="1:28" ht="12.75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</row>
    <row r="153" spans="1:28" ht="12.75">
      <c r="A153" s="4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</row>
    <row r="154" spans="1:28" ht="12.75">
      <c r="A154" s="4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</row>
    <row r="155" spans="1:28" ht="12.75">
      <c r="A155" s="4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</row>
    <row r="156" spans="1:28" ht="12.75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</row>
    <row r="157" spans="1:28" ht="12.75">
      <c r="A157" s="4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</row>
    <row r="158" spans="1:28" ht="12.75">
      <c r="A158" s="4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</row>
    <row r="159" spans="1:28" ht="12.75">
      <c r="A159" s="4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</row>
    <row r="160" spans="1:28" ht="12.75">
      <c r="A160" s="4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</row>
    <row r="161" spans="1:28" ht="12.75">
      <c r="A161" s="4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</row>
    <row r="162" spans="1:28" ht="12.75">
      <c r="A162" s="4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</row>
    <row r="163" spans="1:28" ht="12.75">
      <c r="A163" s="4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</row>
    <row r="164" spans="1:28" ht="12.75">
      <c r="A164" s="4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</row>
    <row r="165" spans="1:28" ht="12.75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</row>
    <row r="166" spans="1:28" ht="12.75">
      <c r="A166" s="4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</row>
    <row r="167" spans="1:28" ht="12.75">
      <c r="A167" s="4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</row>
    <row r="168" spans="1:28" ht="12.75">
      <c r="A168" s="4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</row>
    <row r="169" spans="1:28" ht="12.75">
      <c r="A169" s="4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</row>
    <row r="170" spans="1:28" ht="12.75">
      <c r="A170" s="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</row>
    <row r="171" spans="1:28" ht="12.75">
      <c r="A171" s="4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</row>
    <row r="172" spans="1:28" ht="12.75">
      <c r="A172" s="4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</row>
    <row r="173" spans="1:28" ht="12.75">
      <c r="A173" s="4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</row>
    <row r="174" spans="1:28" ht="12.75">
      <c r="A174" s="4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</row>
    <row r="175" spans="1:28" ht="12.75">
      <c r="A175" s="4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</row>
    <row r="176" spans="1:28" ht="12.75">
      <c r="A176" s="4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</row>
    <row r="177" spans="1:28" ht="12.75">
      <c r="A177" s="4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</row>
    <row r="178" spans="1:28" ht="12.75">
      <c r="A178" s="4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</row>
    <row r="179" spans="1:28" ht="12.75">
      <c r="A179" s="4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</row>
    <row r="180" spans="1:28" ht="12.75">
      <c r="A180" s="4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</row>
    <row r="181" spans="1:28" ht="12.75">
      <c r="A181" s="4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</row>
    <row r="182" spans="1:28" ht="12.75">
      <c r="A182" s="4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</row>
    <row r="183" spans="1:28" ht="12.75">
      <c r="A183" s="4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</row>
    <row r="184" spans="1:28" ht="12.75">
      <c r="A184" s="4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</row>
    <row r="185" spans="1:28" ht="12.75">
      <c r="A185" s="4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</row>
    <row r="186" spans="1:28" ht="12.75">
      <c r="A186" s="4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</row>
    <row r="187" spans="1:28" ht="12.75">
      <c r="A187" s="4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</row>
    <row r="188" spans="1:28" ht="12.75">
      <c r="A188" s="4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</row>
    <row r="189" spans="1:28" ht="12.75">
      <c r="A189" s="4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</row>
    <row r="190" spans="1:28" ht="12.75">
      <c r="A190" s="4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</row>
    <row r="191" spans="1:28" ht="12.75">
      <c r="A191" s="4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</row>
    <row r="192" spans="1:28" ht="12.75">
      <c r="A192" s="4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</row>
    <row r="193" spans="1:28" ht="12.75">
      <c r="A193" s="4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</row>
    <row r="194" spans="1:28" ht="12.75">
      <c r="A194" s="4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</row>
    <row r="195" spans="1:28" ht="12.75">
      <c r="A195" s="4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</row>
    <row r="196" spans="1:28" ht="12.75">
      <c r="A196" s="4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</row>
    <row r="197" spans="1:28" ht="12.75">
      <c r="A197" s="4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</row>
    <row r="198" spans="1:28" ht="12.75">
      <c r="A198" s="4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</row>
    <row r="199" spans="1:28" ht="12.75">
      <c r="A199" s="4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</row>
    <row r="200" spans="1:28" ht="12.75">
      <c r="A200" s="4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</row>
    <row r="201" spans="1:28" ht="12.75">
      <c r="A201" s="4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</row>
    <row r="202" spans="1:28" ht="12.75">
      <c r="A202" s="4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</row>
    <row r="203" spans="1:28" ht="12.75">
      <c r="A203" s="4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</row>
    <row r="204" spans="1:28" ht="12.75">
      <c r="A204" s="4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</row>
    <row r="205" spans="1:28" ht="12.75">
      <c r="A205" s="4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</row>
    <row r="206" spans="1:28" ht="12.75">
      <c r="A206" s="4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</row>
    <row r="207" spans="1:28" ht="12.75">
      <c r="A207" s="4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</row>
    <row r="208" spans="1:28" ht="12.75">
      <c r="A208" s="4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</row>
    <row r="209" spans="1:28" ht="12.75">
      <c r="A209" s="4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</row>
    <row r="210" spans="1:28" ht="12.75">
      <c r="A210" s="4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</row>
    <row r="211" spans="1:28" ht="12.75">
      <c r="A211" s="4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</row>
    <row r="212" spans="1:28" ht="12.75">
      <c r="A212" s="4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</row>
    <row r="213" spans="1:28" ht="12.75">
      <c r="A213" s="4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</row>
    <row r="214" spans="1:28" ht="12.75">
      <c r="A214" s="4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</row>
    <row r="215" spans="1:28" ht="12.75">
      <c r="A215" s="4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</row>
    <row r="216" spans="1:28" ht="12.75">
      <c r="A216" s="4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</row>
    <row r="217" spans="1:28" ht="12.75">
      <c r="A217" s="4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</row>
    <row r="218" spans="1:28" ht="12.75">
      <c r="A218" s="4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</row>
    <row r="219" spans="1:28" ht="12.75">
      <c r="A219" s="4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</row>
    <row r="220" spans="1:28" ht="12.75">
      <c r="A220" s="4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</row>
    <row r="221" spans="1:28" ht="12.75">
      <c r="A221" s="4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</row>
    <row r="222" spans="1:28" ht="12.75">
      <c r="A222" s="4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</row>
    <row r="223" spans="1:28" ht="12.75">
      <c r="A223" s="4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</row>
    <row r="224" spans="1:28" ht="12.75">
      <c r="A224" s="4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</row>
    <row r="225" spans="1:28" ht="12.75">
      <c r="A225" s="4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</row>
    <row r="226" spans="1:28" ht="12.75">
      <c r="A226" s="4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</row>
    <row r="227" spans="1:28" ht="12.75">
      <c r="A227" s="4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</row>
    <row r="228" spans="1:28" ht="12.75">
      <c r="A228" s="4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</row>
    <row r="229" spans="1:28" ht="12.75">
      <c r="A229" s="4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</row>
    <row r="230" spans="1:28" ht="12.75">
      <c r="A230" s="4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</row>
    <row r="231" spans="1:28" ht="12.75">
      <c r="A231" s="4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</row>
    <row r="232" spans="1:28" ht="12.75">
      <c r="A232" s="4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</row>
    <row r="233" spans="1:28" ht="12.75">
      <c r="A233" s="4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</row>
    <row r="234" spans="1:28" ht="12.75">
      <c r="A234" s="4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</row>
    <row r="235" spans="1:28" ht="12.75">
      <c r="A235" s="4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</row>
    <row r="236" spans="1:28" ht="12.75">
      <c r="A236" s="4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</row>
    <row r="237" spans="1:28" ht="12.75">
      <c r="A237" s="4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</row>
    <row r="238" spans="1:28" ht="12.75">
      <c r="A238" s="4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</row>
    <row r="239" spans="1:28" ht="12.75">
      <c r="A239" s="4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</row>
    <row r="240" spans="1:28" ht="12.75">
      <c r="A240" s="4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</row>
    <row r="241" spans="1:28" ht="12.75">
      <c r="A241" s="4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</row>
    <row r="242" spans="1:28" ht="12.75">
      <c r="A242" s="4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</row>
    <row r="243" spans="1:28" ht="12.75">
      <c r="A243" s="4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</row>
    <row r="244" spans="1:28" ht="12.75">
      <c r="A244" s="4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</row>
    <row r="245" spans="1:28" ht="12.75">
      <c r="A245" s="4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</row>
    <row r="246" spans="1:28" ht="12.75">
      <c r="A246" s="4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</row>
    <row r="247" spans="1:28" ht="12.75">
      <c r="A247" s="4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</row>
    <row r="248" spans="1:28" ht="12.75">
      <c r="A248" s="4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</row>
    <row r="249" spans="1:28" ht="12.75">
      <c r="A249" s="4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</row>
    <row r="250" spans="1:28" ht="12.75">
      <c r="A250" s="4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</row>
    <row r="251" spans="1:28" ht="12.75">
      <c r="A251" s="4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</row>
    <row r="252" spans="1:28" ht="12.75">
      <c r="A252" s="4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</row>
    <row r="253" spans="1:28" ht="12.75">
      <c r="A253" s="4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67"/>
  <sheetViews>
    <sheetView tabSelected="1" workbookViewId="0" topLeftCell="A286">
      <selection activeCell="J11" sqref="J11"/>
    </sheetView>
  </sheetViews>
  <sheetFormatPr defaultColWidth="9.140625" defaultRowHeight="12.75"/>
  <cols>
    <col min="2" max="3" width="9.7109375" style="8" customWidth="1"/>
    <col min="4" max="4" width="9.7109375" style="9" customWidth="1"/>
    <col min="5" max="5" width="10.57421875" style="8" customWidth="1"/>
    <col min="6" max="6" width="15.7109375" style="8" customWidth="1"/>
    <col min="7" max="7" width="12.28125" style="8" customWidth="1"/>
    <col min="8" max="8" width="16.7109375" style="0" customWidth="1"/>
    <col min="9" max="9" width="11.140625" style="0" customWidth="1"/>
    <col min="10" max="10" width="16.7109375" style="0" customWidth="1"/>
    <col min="11" max="11" width="21.421875" style="0" customWidth="1"/>
    <col min="12" max="12" width="13.7109375" style="9" customWidth="1"/>
    <col min="13" max="13" width="14.8515625" style="0" customWidth="1"/>
    <col min="14" max="14" width="22.28125" style="0" customWidth="1"/>
    <col min="15" max="15" width="12.140625" style="0" customWidth="1"/>
    <col min="16" max="16" width="11.00390625" style="0" customWidth="1"/>
    <col min="18" max="18" width="20.7109375" style="0" customWidth="1"/>
    <col min="19" max="19" width="20.28125" style="0" customWidth="1"/>
    <col min="20" max="20" width="15.28125" style="0" customWidth="1"/>
    <col min="21" max="21" width="21.8515625" style="0" customWidth="1"/>
    <col min="22" max="22" width="14.7109375" style="0" customWidth="1"/>
    <col min="23" max="23" width="20.421875" style="0" customWidth="1"/>
    <col min="24" max="24" width="20.7109375" style="0" customWidth="1"/>
    <col min="25" max="25" width="11.00390625" style="0" customWidth="1"/>
    <col min="26" max="26" width="20.140625" style="0" customWidth="1"/>
    <col min="27" max="27" width="18.8515625" style="0" customWidth="1"/>
    <col min="28" max="28" width="13.57421875" style="0" customWidth="1"/>
    <col min="29" max="29" width="25.8515625" style="0" customWidth="1"/>
    <col min="30" max="30" width="20.140625" style="0" customWidth="1"/>
    <col min="31" max="31" width="17.57421875" style="0" bestFit="1" customWidth="1"/>
  </cols>
  <sheetData>
    <row r="1" spans="1:47" s="10" customFormat="1" ht="42">
      <c r="A1" s="32" t="s">
        <v>22</v>
      </c>
      <c r="B1" s="32" t="s">
        <v>23</v>
      </c>
      <c r="C1" s="32" t="s">
        <v>24</v>
      </c>
      <c r="D1" s="32" t="s">
        <v>25</v>
      </c>
      <c r="E1" s="32" t="s">
        <v>26</v>
      </c>
      <c r="F1" s="32" t="s">
        <v>27</v>
      </c>
      <c r="G1" s="32" t="s">
        <v>28</v>
      </c>
      <c r="H1" s="32" t="s">
        <v>120</v>
      </c>
      <c r="I1" s="33"/>
      <c r="J1" s="34" t="s">
        <v>121</v>
      </c>
      <c r="K1" s="34" t="s">
        <v>84</v>
      </c>
      <c r="L1" s="32" t="s">
        <v>29</v>
      </c>
      <c r="M1" s="35" t="s">
        <v>122</v>
      </c>
      <c r="N1" s="34" t="s">
        <v>123</v>
      </c>
      <c r="O1" s="36" t="s">
        <v>30</v>
      </c>
      <c r="P1" s="36" t="s">
        <v>22</v>
      </c>
      <c r="Q1" s="36" t="s">
        <v>124</v>
      </c>
      <c r="R1" s="36" t="s">
        <v>125</v>
      </c>
      <c r="S1" s="37" t="s">
        <v>126</v>
      </c>
      <c r="T1" s="37" t="s">
        <v>33</v>
      </c>
      <c r="U1" s="37" t="s">
        <v>127</v>
      </c>
      <c r="V1" s="37"/>
      <c r="W1" s="34" t="s">
        <v>128</v>
      </c>
      <c r="X1" s="34" t="s">
        <v>129</v>
      </c>
      <c r="Y1" s="38"/>
      <c r="Z1" s="38" t="s">
        <v>130</v>
      </c>
      <c r="AA1" s="38" t="s">
        <v>34</v>
      </c>
      <c r="AB1" s="38"/>
      <c r="AC1" s="39" t="s">
        <v>131</v>
      </c>
      <c r="AD1" s="38" t="s">
        <v>35</v>
      </c>
      <c r="AE1" s="40" t="s">
        <v>36</v>
      </c>
      <c r="AF1" s="41"/>
      <c r="AG1" s="41"/>
      <c r="AH1" s="41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55" ht="12.75">
      <c r="A2" s="43">
        <f aca="true" t="shared" si="0" ref="A2:A65">(B2*10000)+C2</f>
        <v>-819988</v>
      </c>
      <c r="B2" s="44">
        <v>-82</v>
      </c>
      <c r="C2" s="44">
        <v>12</v>
      </c>
      <c r="D2" s="45">
        <v>0.002</v>
      </c>
      <c r="E2" s="44">
        <v>17719</v>
      </c>
      <c r="F2" s="44" t="s">
        <v>42</v>
      </c>
      <c r="G2" s="44" t="s">
        <v>64</v>
      </c>
      <c r="H2" s="46">
        <f>VLOOKUP(A2,Area_pop!A:E,4,0)</f>
        <v>46405</v>
      </c>
      <c r="I2" s="43"/>
      <c r="J2" s="47">
        <f>H2*$H$290</f>
        <v>46412.71244701257</v>
      </c>
      <c r="K2" s="43">
        <f>VLOOKUP(A2,Area_pop!A:E,5,0)</f>
        <v>28</v>
      </c>
      <c r="L2" s="45">
        <v>4660.7</v>
      </c>
      <c r="M2" s="43">
        <f aca="true" t="shared" si="1" ref="M2:M65">L2*2.59</f>
        <v>12071.213</v>
      </c>
      <c r="N2" s="46">
        <f>VLOOKUP(F2,GDPpc_pop_area!A:C,2,0)</f>
        <v>1123367</v>
      </c>
      <c r="O2" s="48">
        <f>VLOOKUP(F2,GDPpc_pop_area!A:J,7,0)</f>
        <v>1000.1904563521559</v>
      </c>
      <c r="P2" s="43">
        <v>-819988</v>
      </c>
      <c r="Q2" s="43">
        <v>1</v>
      </c>
      <c r="R2" s="43"/>
      <c r="S2" s="49">
        <f>J2</f>
        <v>46412.71244701257</v>
      </c>
      <c r="T2" s="49">
        <f>SUM(S2:S49)</f>
        <v>4637001.535199346</v>
      </c>
      <c r="U2" s="50">
        <f>S2*N2</f>
        <v>52138509543.46317</v>
      </c>
      <c r="V2" s="43"/>
      <c r="W2" s="48">
        <f>U2*$U$290</f>
        <v>52152093234.4619</v>
      </c>
      <c r="X2" s="48">
        <f>W2</f>
        <v>52152093234.4619</v>
      </c>
      <c r="Y2" s="43"/>
      <c r="Z2" s="48">
        <f>W2*$X$291</f>
        <v>160834769.08050162</v>
      </c>
      <c r="AA2" s="48">
        <f>Z2</f>
        <v>160834769.08050162</v>
      </c>
      <c r="AB2" s="43"/>
      <c r="AC2" s="48">
        <f>Z2*$AA$292</f>
        <v>378474326.38782156</v>
      </c>
      <c r="AD2" s="48">
        <f>AC2</f>
        <v>378474326.38782156</v>
      </c>
      <c r="AE2" s="48">
        <f>D2</f>
        <v>0.002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ht="12.75">
      <c r="A3" s="43">
        <f t="shared" si="0"/>
        <v>-799999</v>
      </c>
      <c r="B3" s="44">
        <v>-80</v>
      </c>
      <c r="C3" s="44">
        <v>1</v>
      </c>
      <c r="D3" s="45">
        <v>0.003</v>
      </c>
      <c r="E3" s="44">
        <v>18090</v>
      </c>
      <c r="F3" s="44" t="s">
        <v>43</v>
      </c>
      <c r="G3" s="44" t="s">
        <v>64</v>
      </c>
      <c r="H3" s="46">
        <f>VLOOKUP(A3,Area_pop!A:E,4,0)</f>
        <v>1193</v>
      </c>
      <c r="I3" s="43"/>
      <c r="J3" s="47">
        <f aca="true" t="shared" si="2" ref="J3:J66">H3*$H$290</f>
        <v>1193.1982749549834</v>
      </c>
      <c r="K3" s="43">
        <f>VLOOKUP(A3,Area_pop!A:E,5,0)</f>
        <v>28</v>
      </c>
      <c r="L3" s="45">
        <v>4772.224</v>
      </c>
      <c r="M3" s="43">
        <f t="shared" si="1"/>
        <v>12360.060159999999</v>
      </c>
      <c r="N3" s="46">
        <f>VLOOKUP(F3,GDPpc_pop_area!A:C,2,0)</f>
        <v>286285</v>
      </c>
      <c r="O3" s="48">
        <f>VLOOKUP(F3,GDPpc_pop_area!A:J,7,0)</f>
        <v>39.99735669277521</v>
      </c>
      <c r="P3" s="43">
        <v>-799999</v>
      </c>
      <c r="Q3" s="43">
        <v>1</v>
      </c>
      <c r="R3" s="43"/>
      <c r="S3" s="49">
        <f aca="true" t="shared" si="3" ref="S3:S49">J3</f>
        <v>1193.1982749549834</v>
      </c>
      <c r="T3" s="43"/>
      <c r="U3" s="50">
        <f aca="true" t="shared" si="4" ref="U3:U66">S3*N3</f>
        <v>341594768.1454874</v>
      </c>
      <c r="V3" s="43"/>
      <c r="W3" s="48">
        <f aca="true" t="shared" si="5" ref="W3:W66">U3*$U$290</f>
        <v>341683764.12596136</v>
      </c>
      <c r="X3" s="48">
        <f aca="true" t="shared" si="6" ref="X3:X49">W3</f>
        <v>341683764.12596136</v>
      </c>
      <c r="Y3" s="43"/>
      <c r="Z3" s="48">
        <f aca="true" t="shared" si="7" ref="Z3:Z66">W3*$X$291</f>
        <v>1053737.748448451</v>
      </c>
      <c r="AA3" s="48">
        <f aca="true" t="shared" si="8" ref="AA3:AA49">Z3</f>
        <v>1053737.748448451</v>
      </c>
      <c r="AB3" s="43"/>
      <c r="AC3" s="48">
        <f aca="true" t="shared" si="9" ref="AC3:AC66">Z3*$AA$292</f>
        <v>2479642.2242123038</v>
      </c>
      <c r="AD3" s="48">
        <f aca="true" t="shared" si="10" ref="AD3:AD49">AC3</f>
        <v>2479642.2242123038</v>
      </c>
      <c r="AE3" s="48">
        <f aca="true" t="shared" si="11" ref="AE3:AE49">D3</f>
        <v>0.003</v>
      </c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ht="12.75">
      <c r="A4" s="43">
        <f t="shared" si="0"/>
        <v>-790000</v>
      </c>
      <c r="B4" s="44">
        <v>-79</v>
      </c>
      <c r="C4" s="44">
        <v>0</v>
      </c>
      <c r="D4" s="45">
        <v>0.014</v>
      </c>
      <c r="E4" s="44">
        <v>18271</v>
      </c>
      <c r="F4" s="44" t="s">
        <v>43</v>
      </c>
      <c r="G4" s="44" t="s">
        <v>64</v>
      </c>
      <c r="H4" s="46">
        <f>VLOOKUP(A4,Area_pop!A:E,4,0)</f>
        <v>5645</v>
      </c>
      <c r="I4" s="43"/>
      <c r="J4" s="47">
        <f t="shared" si="2"/>
        <v>5645.938191216162</v>
      </c>
      <c r="K4" s="43">
        <f>VLOOKUP(A4,Area_pop!A:E,5,0)</f>
        <v>229</v>
      </c>
      <c r="L4" s="45">
        <v>4773.68</v>
      </c>
      <c r="M4" s="43">
        <f t="shared" si="1"/>
        <v>12363.8312</v>
      </c>
      <c r="N4" s="46">
        <f>VLOOKUP(F4,GDPpc_pop_area!A:C,2,0)</f>
        <v>286285</v>
      </c>
      <c r="O4" s="48">
        <f>VLOOKUP(F4,GDPpc_pop_area!A:J,7,0)</f>
        <v>39.99735669277521</v>
      </c>
      <c r="P4" s="43">
        <v>-790000</v>
      </c>
      <c r="Q4" s="43">
        <v>1</v>
      </c>
      <c r="R4" s="43"/>
      <c r="S4" s="49">
        <f t="shared" si="3"/>
        <v>5645.938191216162</v>
      </c>
      <c r="T4" s="43"/>
      <c r="U4" s="50">
        <f t="shared" si="4"/>
        <v>1616347415.0723188</v>
      </c>
      <c r="V4" s="43"/>
      <c r="W4" s="48">
        <f t="shared" si="5"/>
        <v>1616768523.4627423</v>
      </c>
      <c r="X4" s="48">
        <f t="shared" si="6"/>
        <v>1616768523.4627423</v>
      </c>
      <c r="Y4" s="43"/>
      <c r="Z4" s="48">
        <f t="shared" si="7"/>
        <v>4986043.243915763</v>
      </c>
      <c r="AA4" s="48">
        <f t="shared" si="8"/>
        <v>4986043.243915763</v>
      </c>
      <c r="AB4" s="43"/>
      <c r="AC4" s="48">
        <f t="shared" si="9"/>
        <v>11733093.340887217</v>
      </c>
      <c r="AD4" s="48">
        <f t="shared" si="10"/>
        <v>11733093.340887217</v>
      </c>
      <c r="AE4" s="48">
        <f t="shared" si="11"/>
        <v>0.014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ht="12.75">
      <c r="A5" s="43">
        <f t="shared" si="0"/>
        <v>-789999</v>
      </c>
      <c r="B5" s="44">
        <v>-79</v>
      </c>
      <c r="C5" s="44">
        <v>1</v>
      </c>
      <c r="D5" s="45">
        <v>0.689</v>
      </c>
      <c r="E5" s="44">
        <v>18270</v>
      </c>
      <c r="F5" s="44" t="s">
        <v>43</v>
      </c>
      <c r="G5" s="44" t="s">
        <v>64</v>
      </c>
      <c r="H5" s="46">
        <f>VLOOKUP(A5,Area_pop!A:E,4,0)</f>
        <v>155810</v>
      </c>
      <c r="I5" s="43"/>
      <c r="J5" s="47">
        <f t="shared" si="2"/>
        <v>155835.89540715504</v>
      </c>
      <c r="K5" s="43">
        <f>VLOOKUP(A5,Area_pop!A:E,5,0)</f>
        <v>8324</v>
      </c>
      <c r="L5" s="45">
        <v>4772.224</v>
      </c>
      <c r="M5" s="43">
        <f t="shared" si="1"/>
        <v>12360.060159999999</v>
      </c>
      <c r="N5" s="46">
        <f>VLOOKUP(F5,GDPpc_pop_area!A:C,2,0)</f>
        <v>286285</v>
      </c>
      <c r="O5" s="48">
        <f>VLOOKUP(F5,GDPpc_pop_area!A:J,7,0)</f>
        <v>39.99735669277521</v>
      </c>
      <c r="P5" s="43">
        <v>-789999</v>
      </c>
      <c r="Q5" s="43">
        <v>1</v>
      </c>
      <c r="R5" s="43"/>
      <c r="S5" s="49">
        <f t="shared" si="3"/>
        <v>155835.89540715504</v>
      </c>
      <c r="T5" s="43"/>
      <c r="U5" s="50">
        <f t="shared" si="4"/>
        <v>44613479316.63738</v>
      </c>
      <c r="V5" s="43"/>
      <c r="W5" s="48">
        <f t="shared" si="5"/>
        <v>44625102505.00087</v>
      </c>
      <c r="X5" s="48">
        <f t="shared" si="6"/>
        <v>44625102505.00087</v>
      </c>
      <c r="Y5" s="43"/>
      <c r="Z5" s="48">
        <f t="shared" si="7"/>
        <v>137621859.66953322</v>
      </c>
      <c r="AA5" s="48">
        <f t="shared" si="8"/>
        <v>137621859.66953322</v>
      </c>
      <c r="AB5" s="43"/>
      <c r="AC5" s="48">
        <f t="shared" si="9"/>
        <v>323850004.1529916</v>
      </c>
      <c r="AD5" s="48">
        <f t="shared" si="10"/>
        <v>323850004.1529916</v>
      </c>
      <c r="AE5" s="48">
        <f t="shared" si="11"/>
        <v>0.689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ht="12.75">
      <c r="A6" s="43">
        <f t="shared" si="0"/>
        <v>-789998</v>
      </c>
      <c r="B6" s="44">
        <v>-79</v>
      </c>
      <c r="C6" s="44">
        <v>2</v>
      </c>
      <c r="D6" s="45">
        <v>0.317</v>
      </c>
      <c r="E6" s="44">
        <v>18269</v>
      </c>
      <c r="F6" s="44" t="s">
        <v>43</v>
      </c>
      <c r="G6" s="44" t="s">
        <v>64</v>
      </c>
      <c r="H6" s="46">
        <f>VLOOKUP(A6,Area_pop!A:E,4,0)</f>
        <v>78930</v>
      </c>
      <c r="I6" s="43"/>
      <c r="J6" s="47">
        <f t="shared" si="2"/>
        <v>78943.11805716415</v>
      </c>
      <c r="K6" s="43">
        <f>VLOOKUP(A6,Area_pop!A:E,5,0)</f>
        <v>4505</v>
      </c>
      <c r="L6" s="45">
        <v>4769.317</v>
      </c>
      <c r="M6" s="43">
        <f t="shared" si="1"/>
        <v>12352.53103</v>
      </c>
      <c r="N6" s="46">
        <f>VLOOKUP(F6,GDPpc_pop_area!A:C,2,0)</f>
        <v>286285</v>
      </c>
      <c r="O6" s="48">
        <f>VLOOKUP(F6,GDPpc_pop_area!A:J,7,0)</f>
        <v>39.99735669277521</v>
      </c>
      <c r="P6" s="43">
        <v>-789998</v>
      </c>
      <c r="Q6" s="43">
        <v>1</v>
      </c>
      <c r="R6" s="43"/>
      <c r="S6" s="49">
        <f t="shared" si="3"/>
        <v>78943.11805716415</v>
      </c>
      <c r="T6" s="43"/>
      <c r="U6" s="50">
        <f t="shared" si="4"/>
        <v>22600230552.995235</v>
      </c>
      <c r="V6" s="43"/>
      <c r="W6" s="48">
        <f t="shared" si="5"/>
        <v>22606118610.61368</v>
      </c>
      <c r="X6" s="48">
        <f t="shared" si="6"/>
        <v>22606118610.61368</v>
      </c>
      <c r="Y6" s="43"/>
      <c r="Z6" s="48">
        <f t="shared" si="7"/>
        <v>69716278.69659364</v>
      </c>
      <c r="AA6" s="48">
        <f t="shared" si="8"/>
        <v>69716278.69659364</v>
      </c>
      <c r="AB6" s="43"/>
      <c r="AC6" s="48">
        <f t="shared" si="9"/>
        <v>164055457.46611655</v>
      </c>
      <c r="AD6" s="48">
        <f t="shared" si="10"/>
        <v>164055457.46611655</v>
      </c>
      <c r="AE6" s="48">
        <f t="shared" si="11"/>
        <v>0.317</v>
      </c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ht="12.75">
      <c r="A7" s="43">
        <f t="shared" si="0"/>
        <v>-779995</v>
      </c>
      <c r="B7" s="44">
        <v>-78</v>
      </c>
      <c r="C7" s="44">
        <v>5</v>
      </c>
      <c r="D7" s="45">
        <v>0.354</v>
      </c>
      <c r="E7" s="44">
        <v>18446</v>
      </c>
      <c r="F7" s="44" t="s">
        <v>44</v>
      </c>
      <c r="G7" s="44" t="s">
        <v>64</v>
      </c>
      <c r="H7" s="46">
        <f>VLOOKUP(A7,Area_pop!A:E,4,0)</f>
        <v>33998</v>
      </c>
      <c r="I7" s="43"/>
      <c r="J7" s="47">
        <f t="shared" si="2"/>
        <v>34003.65042072047</v>
      </c>
      <c r="K7" s="43">
        <f>VLOOKUP(A7,Area_pop!A:E,5,0)</f>
        <v>4426</v>
      </c>
      <c r="L7" s="45">
        <v>4751.884</v>
      </c>
      <c r="M7" s="43">
        <f t="shared" si="1"/>
        <v>12307.37956</v>
      </c>
      <c r="N7" s="46">
        <f>VLOOKUP(F7,GDPpc_pop_area!A:C,2,0)</f>
        <v>333714</v>
      </c>
      <c r="O7" s="48">
        <f>VLOOKUP(F7,GDPpc_pop_area!A:J,7,0)</f>
        <v>8.591156017816049</v>
      </c>
      <c r="P7" s="43">
        <v>-779995</v>
      </c>
      <c r="Q7" s="43">
        <v>1</v>
      </c>
      <c r="R7" s="43"/>
      <c r="S7" s="49">
        <f t="shared" si="3"/>
        <v>34003.65042072047</v>
      </c>
      <c r="T7" s="43"/>
      <c r="U7" s="50">
        <f t="shared" si="4"/>
        <v>11347494196.50031</v>
      </c>
      <c r="V7" s="43"/>
      <c r="W7" s="48">
        <f t="shared" si="5"/>
        <v>11350450568.98055</v>
      </c>
      <c r="X7" s="48">
        <f t="shared" si="6"/>
        <v>11350450568.98055</v>
      </c>
      <c r="Y7" s="43"/>
      <c r="Z7" s="48">
        <f t="shared" si="7"/>
        <v>35004291.92773648</v>
      </c>
      <c r="AA7" s="48">
        <f t="shared" si="8"/>
        <v>35004291.92773648</v>
      </c>
      <c r="AB7" s="43"/>
      <c r="AC7" s="48">
        <f t="shared" si="9"/>
        <v>82371653.11812444</v>
      </c>
      <c r="AD7" s="48">
        <f t="shared" si="10"/>
        <v>82371653.11812444</v>
      </c>
      <c r="AE7" s="48">
        <f t="shared" si="11"/>
        <v>0.354</v>
      </c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ht="12.75">
      <c r="A8" s="43">
        <f t="shared" si="0"/>
        <v>-779994</v>
      </c>
      <c r="B8" s="44">
        <v>-78</v>
      </c>
      <c r="C8" s="44">
        <v>6</v>
      </c>
      <c r="D8" s="45">
        <v>0.454</v>
      </c>
      <c r="E8" s="44">
        <v>18445</v>
      </c>
      <c r="F8" s="44" t="s">
        <v>44</v>
      </c>
      <c r="G8" s="44" t="s">
        <v>64</v>
      </c>
      <c r="H8" s="46">
        <f>VLOOKUP(A8,Area_pop!A:E,4,0)</f>
        <v>32033</v>
      </c>
      <c r="I8" s="43"/>
      <c r="J8" s="47">
        <f t="shared" si="2"/>
        <v>32038.323840429992</v>
      </c>
      <c r="K8" s="43">
        <f>VLOOKUP(A8,Area_pop!A:E,5,0)</f>
        <v>5639</v>
      </c>
      <c r="L8" s="45">
        <v>4743.174</v>
      </c>
      <c r="M8" s="43">
        <f t="shared" si="1"/>
        <v>12284.82066</v>
      </c>
      <c r="N8" s="46">
        <f>VLOOKUP(F8,GDPpc_pop_area!A:C,2,0)</f>
        <v>333714</v>
      </c>
      <c r="O8" s="48">
        <f>VLOOKUP(F8,GDPpc_pop_area!A:J,7,0)</f>
        <v>8.591156017816049</v>
      </c>
      <c r="P8" s="43">
        <v>-779994</v>
      </c>
      <c r="Q8" s="43">
        <v>1</v>
      </c>
      <c r="R8" s="43"/>
      <c r="S8" s="49">
        <f t="shared" si="3"/>
        <v>32038.323840429992</v>
      </c>
      <c r="T8" s="43"/>
      <c r="U8" s="50">
        <f t="shared" si="4"/>
        <v>10691637202.085255</v>
      </c>
      <c r="V8" s="43"/>
      <c r="W8" s="48">
        <f t="shared" si="5"/>
        <v>10694422703.575329</v>
      </c>
      <c r="X8" s="48">
        <f t="shared" si="6"/>
        <v>10694422703.575329</v>
      </c>
      <c r="Y8" s="43"/>
      <c r="Z8" s="48">
        <f t="shared" si="7"/>
        <v>32981130.752431992</v>
      </c>
      <c r="AA8" s="48">
        <f t="shared" si="8"/>
        <v>32981130.752431992</v>
      </c>
      <c r="AB8" s="43"/>
      <c r="AC8" s="48">
        <f t="shared" si="9"/>
        <v>77610776.05544092</v>
      </c>
      <c r="AD8" s="48">
        <f t="shared" si="10"/>
        <v>77610776.05544092</v>
      </c>
      <c r="AE8" s="48">
        <f t="shared" si="11"/>
        <v>0.454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ht="12.75">
      <c r="A9" s="43">
        <f t="shared" si="0"/>
        <v>-779992</v>
      </c>
      <c r="B9" s="44">
        <v>-78</v>
      </c>
      <c r="C9" s="44">
        <v>8</v>
      </c>
      <c r="D9" s="45">
        <v>0.146</v>
      </c>
      <c r="E9" s="44">
        <v>18443</v>
      </c>
      <c r="F9" s="44" t="s">
        <v>44</v>
      </c>
      <c r="G9" s="44" t="s">
        <v>64</v>
      </c>
      <c r="H9" s="46">
        <f>VLOOKUP(A9,Area_pop!A:E,4,0)</f>
        <v>20580</v>
      </c>
      <c r="I9" s="43"/>
      <c r="J9" s="47">
        <f t="shared" si="2"/>
        <v>20583.420367622428</v>
      </c>
      <c r="K9" s="43">
        <f>VLOOKUP(A9,Area_pop!A:E,5,0)</f>
        <v>1649</v>
      </c>
      <c r="L9" s="45">
        <v>4721.425</v>
      </c>
      <c r="M9" s="43">
        <f t="shared" si="1"/>
        <v>12228.490749999999</v>
      </c>
      <c r="N9" s="46">
        <f>VLOOKUP(F9,GDPpc_pop_area!A:C,2,0)</f>
        <v>333714</v>
      </c>
      <c r="O9" s="48">
        <f>VLOOKUP(F9,GDPpc_pop_area!A:J,7,0)</f>
        <v>8.591156017816049</v>
      </c>
      <c r="P9" s="43">
        <v>-779992</v>
      </c>
      <c r="Q9" s="43">
        <v>1</v>
      </c>
      <c r="R9" s="43"/>
      <c r="S9" s="49">
        <f t="shared" si="3"/>
        <v>20583.420367622428</v>
      </c>
      <c r="T9" s="43"/>
      <c r="U9" s="50">
        <f t="shared" si="4"/>
        <v>6868975544.560751</v>
      </c>
      <c r="V9" s="43"/>
      <c r="W9" s="48">
        <f t="shared" si="5"/>
        <v>6870765124.702034</v>
      </c>
      <c r="X9" s="48">
        <f t="shared" si="6"/>
        <v>6870765124.702034</v>
      </c>
      <c r="Y9" s="43"/>
      <c r="Z9" s="48">
        <f t="shared" si="7"/>
        <v>21189138.416166153</v>
      </c>
      <c r="AA9" s="48">
        <f t="shared" si="8"/>
        <v>21189138.416166153</v>
      </c>
      <c r="AB9" s="43"/>
      <c r="AC9" s="48">
        <f t="shared" si="9"/>
        <v>49862010.15268548</v>
      </c>
      <c r="AD9" s="48">
        <f t="shared" si="10"/>
        <v>49862010.15268548</v>
      </c>
      <c r="AE9" s="48">
        <f t="shared" si="11"/>
        <v>0.146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ht="12.75">
      <c r="A10" s="43">
        <f t="shared" si="0"/>
        <v>-769991</v>
      </c>
      <c r="B10" s="44">
        <v>-77</v>
      </c>
      <c r="C10" s="44">
        <v>9</v>
      </c>
      <c r="D10" s="45">
        <v>0.066</v>
      </c>
      <c r="E10" s="44">
        <v>18622</v>
      </c>
      <c r="F10" s="44" t="s">
        <v>46</v>
      </c>
      <c r="G10" s="44" t="s">
        <v>64</v>
      </c>
      <c r="H10" s="46">
        <f>VLOOKUP(A10,Area_pop!A:E,4,0)</f>
        <v>52368</v>
      </c>
      <c r="I10" s="43"/>
      <c r="J10" s="47">
        <f t="shared" si="2"/>
        <v>52376.703489390246</v>
      </c>
      <c r="K10" s="43">
        <f>VLOOKUP(A10,Area_pop!A:E,5,0)</f>
        <v>754</v>
      </c>
      <c r="L10" s="45">
        <v>4708.39</v>
      </c>
      <c r="M10" s="43">
        <f t="shared" si="1"/>
        <v>12194.7301</v>
      </c>
      <c r="N10" s="46">
        <f>VLOOKUP(F10,GDPpc_pop_area!A:C,2,0)</f>
        <v>389246</v>
      </c>
      <c r="O10" s="48">
        <f>VLOOKUP(F10,GDPpc_pop_area!A:J,7,0)</f>
        <v>46.748335802617724</v>
      </c>
      <c r="P10" s="43">
        <v>-769991</v>
      </c>
      <c r="Q10" s="43">
        <v>1</v>
      </c>
      <c r="R10" s="43"/>
      <c r="S10" s="49">
        <f t="shared" si="3"/>
        <v>52376.703489390246</v>
      </c>
      <c r="T10" s="43"/>
      <c r="U10" s="50">
        <f t="shared" si="4"/>
        <v>20387422326.431194</v>
      </c>
      <c r="V10" s="43"/>
      <c r="W10" s="48">
        <f t="shared" si="5"/>
        <v>20392733879.207973</v>
      </c>
      <c r="X10" s="48">
        <f t="shared" si="6"/>
        <v>20392733879.207973</v>
      </c>
      <c r="Y10" s="43"/>
      <c r="Z10" s="48">
        <f t="shared" si="7"/>
        <v>62890297.224258244</v>
      </c>
      <c r="AA10" s="48">
        <f t="shared" si="8"/>
        <v>62890297.224258244</v>
      </c>
      <c r="AB10" s="43"/>
      <c r="AC10" s="48">
        <f t="shared" si="9"/>
        <v>147992644.96327516</v>
      </c>
      <c r="AD10" s="48">
        <f t="shared" si="10"/>
        <v>147992644.96327516</v>
      </c>
      <c r="AE10" s="48">
        <f t="shared" si="11"/>
        <v>0.066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ht="12.75">
      <c r="A11" s="43">
        <f t="shared" si="0"/>
        <v>-760001</v>
      </c>
      <c r="B11" s="44">
        <v>-76</v>
      </c>
      <c r="C11" s="44">
        <v>-1</v>
      </c>
      <c r="D11" s="45">
        <v>0.038</v>
      </c>
      <c r="E11" s="44">
        <v>18812</v>
      </c>
      <c r="F11" s="44" t="s">
        <v>15</v>
      </c>
      <c r="G11" s="44" t="s">
        <v>64</v>
      </c>
      <c r="H11" s="46">
        <f>VLOOKUP(A11,Area_pop!A:E,4,0)</f>
        <v>689</v>
      </c>
      <c r="I11" s="43"/>
      <c r="J11" s="47">
        <f t="shared" si="2"/>
        <v>689.1145108499443</v>
      </c>
      <c r="K11" s="43">
        <f>VLOOKUP(A11,Area_pop!A:E,5,0)</f>
        <v>397</v>
      </c>
      <c r="L11" s="45">
        <v>4773.68</v>
      </c>
      <c r="M11" s="43">
        <f t="shared" si="1"/>
        <v>12363.8312</v>
      </c>
      <c r="N11" s="46">
        <f>VLOOKUP(F11,GDPpc_pop_area!A:C,2,0)</f>
        <v>332607</v>
      </c>
      <c r="O11" s="48">
        <f>VLOOKUP(F11,GDPpc_pop_area!A:J,7,0)</f>
        <v>10.068714895519845</v>
      </c>
      <c r="P11" s="43">
        <v>-760001</v>
      </c>
      <c r="Q11" s="43">
        <v>1</v>
      </c>
      <c r="R11" s="43"/>
      <c r="S11" s="49">
        <f t="shared" si="3"/>
        <v>689.1145108499443</v>
      </c>
      <c r="T11" s="43"/>
      <c r="U11" s="50">
        <f t="shared" si="4"/>
        <v>229204310.11026743</v>
      </c>
      <c r="V11" s="43"/>
      <c r="W11" s="48">
        <f t="shared" si="5"/>
        <v>229264024.90747538</v>
      </c>
      <c r="X11" s="48">
        <f t="shared" si="6"/>
        <v>229264024.90747538</v>
      </c>
      <c r="Y11" s="43"/>
      <c r="Z11" s="48">
        <f t="shared" si="7"/>
        <v>707040.2014102518</v>
      </c>
      <c r="AA11" s="48">
        <f t="shared" si="8"/>
        <v>707040.2014102518</v>
      </c>
      <c r="AB11" s="43"/>
      <c r="AC11" s="48">
        <f t="shared" si="9"/>
        <v>1663797.98029813</v>
      </c>
      <c r="AD11" s="48">
        <f t="shared" si="10"/>
        <v>1663797.98029813</v>
      </c>
      <c r="AE11" s="48">
        <f t="shared" si="11"/>
        <v>0.038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ht="12.75">
      <c r="A12" s="43">
        <f t="shared" si="0"/>
        <v>-759994</v>
      </c>
      <c r="B12" s="44">
        <v>-76</v>
      </c>
      <c r="C12" s="44">
        <v>6</v>
      </c>
      <c r="D12" s="45">
        <v>1</v>
      </c>
      <c r="E12" s="44">
        <v>18805</v>
      </c>
      <c r="F12" s="44" t="s">
        <v>0</v>
      </c>
      <c r="G12" s="44" t="s">
        <v>64</v>
      </c>
      <c r="H12" s="46">
        <f>VLOOKUP(A12,Area_pop!A:E,4,0)</f>
        <v>3230491</v>
      </c>
      <c r="I12" s="43"/>
      <c r="J12" s="47">
        <f t="shared" si="2"/>
        <v>3231027.903149706</v>
      </c>
      <c r="K12" s="43">
        <f>VLOOKUP(A12,Area_pop!A:E,5,0)</f>
        <v>12096</v>
      </c>
      <c r="L12" s="45">
        <v>4743.174</v>
      </c>
      <c r="M12" s="43">
        <f t="shared" si="1"/>
        <v>12284.82066</v>
      </c>
      <c r="N12" s="46">
        <f>VLOOKUP(F12,GDPpc_pop_area!A:C,2,0)</f>
        <v>853744</v>
      </c>
      <c r="O12" s="48">
        <f>VLOOKUP(F12,GDPpc_pop_area!A:J,7,0)</f>
        <v>72.23585392007931</v>
      </c>
      <c r="P12" s="43">
        <v>-759994</v>
      </c>
      <c r="Q12" s="43">
        <v>1</v>
      </c>
      <c r="R12" s="43"/>
      <c r="S12" s="49">
        <f t="shared" si="3"/>
        <v>3231027.903149706</v>
      </c>
      <c r="T12" s="43"/>
      <c r="U12" s="50">
        <f t="shared" si="4"/>
        <v>2758470686146.6426</v>
      </c>
      <c r="V12" s="43"/>
      <c r="W12" s="48">
        <f t="shared" si="5"/>
        <v>2759189352900.981</v>
      </c>
      <c r="X12" s="48">
        <f t="shared" si="6"/>
        <v>2759189352900.981</v>
      </c>
      <c r="Y12" s="43"/>
      <c r="Z12" s="48">
        <f t="shared" si="7"/>
        <v>8509218995.834363</v>
      </c>
      <c r="AA12" s="48">
        <f t="shared" si="8"/>
        <v>8509218995.834363</v>
      </c>
      <c r="AB12" s="43"/>
      <c r="AC12" s="48">
        <f t="shared" si="9"/>
        <v>20023785565.43902</v>
      </c>
      <c r="AD12" s="48">
        <f t="shared" si="10"/>
        <v>20023785565.43902</v>
      </c>
      <c r="AE12" s="48">
        <f t="shared" si="11"/>
        <v>1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12.75">
      <c r="A13" s="43">
        <f t="shared" si="0"/>
        <v>-750002</v>
      </c>
      <c r="B13" s="44">
        <v>-75</v>
      </c>
      <c r="C13" s="44">
        <v>-2</v>
      </c>
      <c r="D13" s="45">
        <v>0.016</v>
      </c>
      <c r="E13" s="44">
        <v>18993</v>
      </c>
      <c r="F13" s="44" t="s">
        <v>11</v>
      </c>
      <c r="G13" s="44" t="s">
        <v>64</v>
      </c>
      <c r="H13" s="46">
        <f>VLOOKUP(A13,Area_pop!A:E,4,0)</f>
        <v>43</v>
      </c>
      <c r="I13" s="43"/>
      <c r="J13" s="47">
        <f t="shared" si="2"/>
        <v>43.007146540707694</v>
      </c>
      <c r="K13" s="43">
        <f>VLOOKUP(A13,Area_pop!A:E,5,0)</f>
        <v>169</v>
      </c>
      <c r="L13" s="45">
        <v>4772.224</v>
      </c>
      <c r="M13" s="43">
        <f t="shared" si="1"/>
        <v>12360.060159999999</v>
      </c>
      <c r="N13" s="46">
        <f>VLOOKUP(F13,GDPpc_pop_area!A:C,2,0)</f>
        <v>392796</v>
      </c>
      <c r="O13" s="48">
        <f>VLOOKUP(F13,GDPpc_pop_area!A:J,7,0)</f>
        <v>0.5045271949738838</v>
      </c>
      <c r="P13" s="43">
        <v>-750002</v>
      </c>
      <c r="Q13" s="43">
        <v>1</v>
      </c>
      <c r="R13" s="43"/>
      <c r="S13" s="49">
        <f t="shared" si="3"/>
        <v>43.007146540707694</v>
      </c>
      <c r="T13" s="43"/>
      <c r="U13" s="50">
        <f t="shared" si="4"/>
        <v>16893035.13260382</v>
      </c>
      <c r="V13" s="43"/>
      <c r="W13" s="48">
        <f t="shared" si="5"/>
        <v>16897436.28966184</v>
      </c>
      <c r="X13" s="48">
        <f t="shared" si="6"/>
        <v>16897436.28966184</v>
      </c>
      <c r="Y13" s="43"/>
      <c r="Z13" s="48">
        <f t="shared" si="7"/>
        <v>52110.95269910293</v>
      </c>
      <c r="AA13" s="48">
        <f t="shared" si="8"/>
        <v>52110.95269910293</v>
      </c>
      <c r="AB13" s="43"/>
      <c r="AC13" s="48">
        <f t="shared" si="9"/>
        <v>122626.82896848599</v>
      </c>
      <c r="AD13" s="48">
        <f t="shared" si="10"/>
        <v>122626.82896848599</v>
      </c>
      <c r="AE13" s="48">
        <f t="shared" si="11"/>
        <v>0.016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ht="12.75">
      <c r="A14" s="43">
        <f t="shared" si="0"/>
        <v>-740003</v>
      </c>
      <c r="B14" s="44">
        <v>-74</v>
      </c>
      <c r="C14" s="44">
        <v>-3</v>
      </c>
      <c r="D14" s="45">
        <v>0.034</v>
      </c>
      <c r="E14" s="44">
        <v>19174</v>
      </c>
      <c r="F14" s="44" t="s">
        <v>11</v>
      </c>
      <c r="G14" s="44" t="s">
        <v>64</v>
      </c>
      <c r="H14" s="46">
        <f>VLOOKUP(A14,Area_pop!A:E,4,0)</f>
        <v>122</v>
      </c>
      <c r="I14" s="43"/>
      <c r="J14" s="47">
        <f t="shared" si="2"/>
        <v>122.02027623177533</v>
      </c>
      <c r="K14" s="43">
        <f>VLOOKUP(A14,Area_pop!A:E,5,0)</f>
        <v>500</v>
      </c>
      <c r="L14" s="45">
        <v>4769.317</v>
      </c>
      <c r="M14" s="43">
        <f t="shared" si="1"/>
        <v>12352.53103</v>
      </c>
      <c r="N14" s="46">
        <f>VLOOKUP(F14,GDPpc_pop_area!A:C,2,0)</f>
        <v>392796</v>
      </c>
      <c r="O14" s="48">
        <f>VLOOKUP(F14,GDPpc_pop_area!A:J,7,0)</f>
        <v>0.5045271949738838</v>
      </c>
      <c r="P14" s="43">
        <v>-740003</v>
      </c>
      <c r="Q14" s="43">
        <v>1</v>
      </c>
      <c r="R14" s="43"/>
      <c r="S14" s="49">
        <f t="shared" si="3"/>
        <v>122.02027623177533</v>
      </c>
      <c r="T14" s="43"/>
      <c r="U14" s="50">
        <f t="shared" si="4"/>
        <v>47929076.42273642</v>
      </c>
      <c r="V14" s="43"/>
      <c r="W14" s="48">
        <f t="shared" si="5"/>
        <v>47941563.42648243</v>
      </c>
      <c r="X14" s="48">
        <f t="shared" si="6"/>
        <v>47941563.42648243</v>
      </c>
      <c r="Y14" s="43"/>
      <c r="Z14" s="48">
        <f t="shared" si="7"/>
        <v>147849.6797509432</v>
      </c>
      <c r="AA14" s="48">
        <f t="shared" si="8"/>
        <v>147849.6797509432</v>
      </c>
      <c r="AB14" s="43"/>
      <c r="AC14" s="48">
        <f t="shared" si="9"/>
        <v>347917.9798640766</v>
      </c>
      <c r="AD14" s="48">
        <f t="shared" si="10"/>
        <v>347917.9798640766</v>
      </c>
      <c r="AE14" s="48">
        <f t="shared" si="11"/>
        <v>0.034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ht="12.75">
      <c r="A15" s="43">
        <f t="shared" si="0"/>
        <v>-740002</v>
      </c>
      <c r="B15" s="44">
        <v>-74</v>
      </c>
      <c r="C15" s="44">
        <v>-2</v>
      </c>
      <c r="D15" s="45">
        <v>0.568</v>
      </c>
      <c r="E15" s="44">
        <v>19173</v>
      </c>
      <c r="F15" s="44" t="s">
        <v>11</v>
      </c>
      <c r="G15" s="44" t="s">
        <v>64</v>
      </c>
      <c r="H15" s="46">
        <f>VLOOKUP(A15,Area_pop!A:E,4,0)</f>
        <v>1457</v>
      </c>
      <c r="I15" s="43"/>
      <c r="J15" s="47">
        <f t="shared" si="2"/>
        <v>1457.2421513909562</v>
      </c>
      <c r="K15" s="43">
        <f>VLOOKUP(A15,Area_pop!A:E,5,0)</f>
        <v>6830</v>
      </c>
      <c r="L15" s="45">
        <v>4772.224</v>
      </c>
      <c r="M15" s="43">
        <f t="shared" si="1"/>
        <v>12360.060159999999</v>
      </c>
      <c r="N15" s="46">
        <f>VLOOKUP(F15,GDPpc_pop_area!A:C,2,0)</f>
        <v>392796</v>
      </c>
      <c r="O15" s="48">
        <f>VLOOKUP(F15,GDPpc_pop_area!A:J,7,0)</f>
        <v>0.5045271949738838</v>
      </c>
      <c r="P15" s="43">
        <v>-740002</v>
      </c>
      <c r="Q15" s="43">
        <v>1</v>
      </c>
      <c r="R15" s="43"/>
      <c r="S15" s="49">
        <f t="shared" si="3"/>
        <v>1457.2421513909562</v>
      </c>
      <c r="T15" s="43"/>
      <c r="U15" s="50">
        <f t="shared" si="4"/>
        <v>572398888.097762</v>
      </c>
      <c r="V15" s="43"/>
      <c r="W15" s="48">
        <f t="shared" si="5"/>
        <v>572548015.675286</v>
      </c>
      <c r="X15" s="48">
        <f t="shared" si="6"/>
        <v>572548015.675286</v>
      </c>
      <c r="Y15" s="43"/>
      <c r="Z15" s="48">
        <f t="shared" si="7"/>
        <v>1765712.9786649528</v>
      </c>
      <c r="AA15" s="48">
        <f t="shared" si="8"/>
        <v>1765712.9786649528</v>
      </c>
      <c r="AB15" s="43"/>
      <c r="AC15" s="48">
        <f t="shared" si="9"/>
        <v>4155053.2513275375</v>
      </c>
      <c r="AD15" s="48">
        <f t="shared" si="10"/>
        <v>4155053.2513275375</v>
      </c>
      <c r="AE15" s="48">
        <f t="shared" si="11"/>
        <v>0.568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12.75">
      <c r="A16" s="43">
        <f t="shared" si="0"/>
        <v>-739997</v>
      </c>
      <c r="B16" s="44">
        <v>-74</v>
      </c>
      <c r="C16" s="44">
        <v>3</v>
      </c>
      <c r="D16" s="45">
        <v>1</v>
      </c>
      <c r="E16" s="44">
        <v>19168</v>
      </c>
      <c r="F16" s="44" t="s">
        <v>6</v>
      </c>
      <c r="G16" s="44" t="s">
        <v>64</v>
      </c>
      <c r="H16" s="46">
        <f>VLOOKUP(A16,Area_pop!A:E,4,0)</f>
        <v>162612</v>
      </c>
      <c r="I16" s="43"/>
      <c r="J16" s="47">
        <f t="shared" si="2"/>
        <v>162639.0258901758</v>
      </c>
      <c r="K16" s="43">
        <f>VLOOKUP(A16,Area_pop!A:E,5,0)</f>
        <v>12096</v>
      </c>
      <c r="L16" s="45">
        <v>4764.958</v>
      </c>
      <c r="M16" s="43">
        <f t="shared" si="1"/>
        <v>12341.241219999998</v>
      </c>
      <c r="N16" s="46">
        <f>VLOOKUP(F16,GDPpc_pop_area!A:C,2,0)</f>
        <v>751865</v>
      </c>
      <c r="O16" s="48">
        <f>VLOOKUP(F16,GDPpc_pop_area!A:J,7,0)</f>
        <v>6.767220755988341</v>
      </c>
      <c r="P16" s="43">
        <v>-739997</v>
      </c>
      <c r="Q16" s="43">
        <v>1</v>
      </c>
      <c r="R16" s="43"/>
      <c r="S16" s="49">
        <f t="shared" si="3"/>
        <v>162639.0258901758</v>
      </c>
      <c r="T16" s="43"/>
      <c r="U16" s="50">
        <f t="shared" si="4"/>
        <v>122282591200.91704</v>
      </c>
      <c r="V16" s="43"/>
      <c r="W16" s="48">
        <f t="shared" si="5"/>
        <v>122314449590.19476</v>
      </c>
      <c r="X16" s="48">
        <f t="shared" si="6"/>
        <v>122314449590.19476</v>
      </c>
      <c r="Y16" s="43"/>
      <c r="Z16" s="48">
        <f t="shared" si="7"/>
        <v>377212400.02018124</v>
      </c>
      <c r="AA16" s="48">
        <f t="shared" si="8"/>
        <v>377212400.02018124</v>
      </c>
      <c r="AB16" s="43"/>
      <c r="AC16" s="48">
        <f t="shared" si="9"/>
        <v>887651406.5892942</v>
      </c>
      <c r="AD16" s="48">
        <f t="shared" si="10"/>
        <v>887651406.5892942</v>
      </c>
      <c r="AE16" s="48">
        <f t="shared" si="11"/>
        <v>1</v>
      </c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12.75">
      <c r="A17" s="43">
        <f t="shared" si="0"/>
        <v>-730003</v>
      </c>
      <c r="B17" s="44">
        <v>-73</v>
      </c>
      <c r="C17" s="44">
        <v>-3</v>
      </c>
      <c r="D17" s="45">
        <v>0.448</v>
      </c>
      <c r="E17" s="44">
        <v>19354</v>
      </c>
      <c r="F17" s="44" t="s">
        <v>11</v>
      </c>
      <c r="G17" s="44" t="s">
        <v>64</v>
      </c>
      <c r="H17" s="46">
        <f>VLOOKUP(A17,Area_pop!A:E,4,0)</f>
        <v>817</v>
      </c>
      <c r="I17" s="43"/>
      <c r="J17" s="47">
        <f t="shared" si="2"/>
        <v>817.1357842734462</v>
      </c>
      <c r="K17" s="43">
        <f>VLOOKUP(A17,Area_pop!A:E,5,0)</f>
        <v>5263</v>
      </c>
      <c r="L17" s="45">
        <v>4769.317</v>
      </c>
      <c r="M17" s="43">
        <f t="shared" si="1"/>
        <v>12352.53103</v>
      </c>
      <c r="N17" s="46">
        <f>VLOOKUP(F17,GDPpc_pop_area!A:C,2,0)</f>
        <v>392796</v>
      </c>
      <c r="O17" s="48">
        <f>VLOOKUP(F17,GDPpc_pop_area!A:J,7,0)</f>
        <v>0.5045271949738838</v>
      </c>
      <c r="P17" s="43">
        <v>-730003</v>
      </c>
      <c r="Q17" s="43">
        <v>1</v>
      </c>
      <c r="R17" s="43"/>
      <c r="S17" s="49">
        <f t="shared" si="3"/>
        <v>817.1357842734462</v>
      </c>
      <c r="T17" s="43"/>
      <c r="U17" s="50">
        <f t="shared" si="4"/>
        <v>320967667.5194726</v>
      </c>
      <c r="V17" s="43"/>
      <c r="W17" s="48">
        <f t="shared" si="5"/>
        <v>321051289.50357497</v>
      </c>
      <c r="X17" s="48">
        <f t="shared" si="6"/>
        <v>321051289.50357497</v>
      </c>
      <c r="Y17" s="43"/>
      <c r="Z17" s="48">
        <f t="shared" si="7"/>
        <v>990108.1012829557</v>
      </c>
      <c r="AA17" s="48">
        <f t="shared" si="8"/>
        <v>990108.1012829557</v>
      </c>
      <c r="AB17" s="43"/>
      <c r="AC17" s="48">
        <f t="shared" si="9"/>
        <v>2329909.7504012343</v>
      </c>
      <c r="AD17" s="48">
        <f t="shared" si="10"/>
        <v>2329909.7504012343</v>
      </c>
      <c r="AE17" s="48">
        <f t="shared" si="11"/>
        <v>0.448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12.75">
      <c r="A18" s="43">
        <f t="shared" si="0"/>
        <v>-730002</v>
      </c>
      <c r="B18" s="44">
        <v>-73</v>
      </c>
      <c r="C18" s="44">
        <v>-2</v>
      </c>
      <c r="D18" s="45">
        <v>1</v>
      </c>
      <c r="E18" s="44">
        <v>19353</v>
      </c>
      <c r="F18" s="44" t="s">
        <v>11</v>
      </c>
      <c r="G18" s="44" t="s">
        <v>64</v>
      </c>
      <c r="H18" s="46">
        <f>VLOOKUP(A18,Area_pop!A:E,4,0)</f>
        <v>1577</v>
      </c>
      <c r="I18" s="43"/>
      <c r="J18" s="47">
        <f t="shared" si="2"/>
        <v>1577.2620952254892</v>
      </c>
      <c r="K18" s="43">
        <f>VLOOKUP(A18,Area_pop!A:E,5,0)</f>
        <v>12096</v>
      </c>
      <c r="L18" s="45">
        <v>4772.224</v>
      </c>
      <c r="M18" s="43">
        <f t="shared" si="1"/>
        <v>12360.060159999999</v>
      </c>
      <c r="N18" s="46">
        <f>VLOOKUP(F18,GDPpc_pop_area!A:C,2,0)</f>
        <v>392796</v>
      </c>
      <c r="O18" s="48">
        <f>VLOOKUP(F18,GDPpc_pop_area!A:J,7,0)</f>
        <v>0.5045271949738838</v>
      </c>
      <c r="P18" s="43">
        <v>-730002</v>
      </c>
      <c r="Q18" s="43">
        <v>1</v>
      </c>
      <c r="R18" s="43"/>
      <c r="S18" s="49">
        <f t="shared" si="3"/>
        <v>1577.2620952254892</v>
      </c>
      <c r="T18" s="43"/>
      <c r="U18" s="50">
        <f t="shared" si="4"/>
        <v>619542241.9561913</v>
      </c>
      <c r="V18" s="43"/>
      <c r="W18" s="48">
        <f t="shared" si="5"/>
        <v>619703651.832482</v>
      </c>
      <c r="X18" s="48">
        <f t="shared" si="6"/>
        <v>619703651.832482</v>
      </c>
      <c r="Y18" s="43"/>
      <c r="Z18" s="48">
        <f t="shared" si="7"/>
        <v>1911138.8931740776</v>
      </c>
      <c r="AA18" s="48">
        <f t="shared" si="8"/>
        <v>1911138.8931740776</v>
      </c>
      <c r="AB18" s="43"/>
      <c r="AC18" s="48">
        <f t="shared" si="9"/>
        <v>4497267.65775122</v>
      </c>
      <c r="AD18" s="48">
        <f t="shared" si="10"/>
        <v>4497267.65775122</v>
      </c>
      <c r="AE18" s="48">
        <f t="shared" si="11"/>
        <v>1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12.75">
      <c r="A19" s="43">
        <f t="shared" si="0"/>
        <v>-729997</v>
      </c>
      <c r="B19" s="44">
        <v>-73</v>
      </c>
      <c r="C19" s="44">
        <v>3</v>
      </c>
      <c r="D19" s="45">
        <v>1</v>
      </c>
      <c r="E19" s="44">
        <v>19348</v>
      </c>
      <c r="F19" s="44" t="s">
        <v>6</v>
      </c>
      <c r="G19" s="44" t="s">
        <v>64</v>
      </c>
      <c r="H19" s="46">
        <f>VLOOKUP(A19,Area_pop!A:E,4,0)</f>
        <v>24600</v>
      </c>
      <c r="I19" s="43"/>
      <c r="J19" s="47">
        <f t="shared" si="2"/>
        <v>24604.088486079287</v>
      </c>
      <c r="K19" s="43">
        <f>VLOOKUP(A19,Area_pop!A:E,5,0)</f>
        <v>12096</v>
      </c>
      <c r="L19" s="45">
        <v>4764.958</v>
      </c>
      <c r="M19" s="43">
        <f t="shared" si="1"/>
        <v>12341.241219999998</v>
      </c>
      <c r="N19" s="46">
        <f>VLOOKUP(F19,GDPpc_pop_area!A:C,2,0)</f>
        <v>751865</v>
      </c>
      <c r="O19" s="48">
        <f>VLOOKUP(F19,GDPpc_pop_area!A:J,7,0)</f>
        <v>6.767220755988341</v>
      </c>
      <c r="P19" s="43">
        <v>-729997</v>
      </c>
      <c r="Q19" s="43">
        <v>1</v>
      </c>
      <c r="R19" s="43"/>
      <c r="S19" s="49">
        <f t="shared" si="3"/>
        <v>24604.088486079287</v>
      </c>
      <c r="T19" s="43"/>
      <c r="U19" s="50">
        <f t="shared" si="4"/>
        <v>18498952989.586002</v>
      </c>
      <c r="V19" s="43"/>
      <c r="W19" s="48">
        <f t="shared" si="5"/>
        <v>18503772537.812653</v>
      </c>
      <c r="X19" s="48">
        <f t="shared" si="6"/>
        <v>18503772537.812653</v>
      </c>
      <c r="Y19" s="43"/>
      <c r="Z19" s="48">
        <f t="shared" si="7"/>
        <v>57064823.26332902</v>
      </c>
      <c r="AA19" s="48">
        <f t="shared" si="8"/>
        <v>57064823.26332902</v>
      </c>
      <c r="AB19" s="43"/>
      <c r="AC19" s="48">
        <f t="shared" si="9"/>
        <v>134284213.97004303</v>
      </c>
      <c r="AD19" s="48">
        <f t="shared" si="10"/>
        <v>134284213.97004303</v>
      </c>
      <c r="AE19" s="48">
        <f t="shared" si="11"/>
        <v>1</v>
      </c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12.75">
      <c r="A20" s="43">
        <f t="shared" si="0"/>
        <v>-729992</v>
      </c>
      <c r="B20" s="44">
        <v>-73</v>
      </c>
      <c r="C20" s="44">
        <v>8</v>
      </c>
      <c r="D20" s="45">
        <v>0.468</v>
      </c>
      <c r="E20" s="44">
        <v>19343</v>
      </c>
      <c r="F20" s="44" t="s">
        <v>55</v>
      </c>
      <c r="G20" s="44" t="s">
        <v>64</v>
      </c>
      <c r="H20" s="46">
        <f>VLOOKUP(A20,Area_pop!A:E,4,0)</f>
        <v>485270</v>
      </c>
      <c r="I20" s="43"/>
      <c r="J20" s="47">
        <f t="shared" si="2"/>
        <v>485350.65120486566</v>
      </c>
      <c r="K20" s="43">
        <f>VLOOKUP(A20,Area_pop!A:E,5,0)</f>
        <v>5647</v>
      </c>
      <c r="L20" s="45">
        <v>4721.425</v>
      </c>
      <c r="M20" s="43">
        <f t="shared" si="1"/>
        <v>12228.490749999999</v>
      </c>
      <c r="N20" s="46">
        <f>VLOOKUP(F20,GDPpc_pop_area!A:C,2,0)</f>
        <v>418231</v>
      </c>
      <c r="O20" s="48">
        <f>VLOOKUP(F20,GDPpc_pop_area!A:J,7,0)</f>
        <v>49.480312930476146</v>
      </c>
      <c r="P20" s="43">
        <v>-729992</v>
      </c>
      <c r="Q20" s="43">
        <v>1</v>
      </c>
      <c r="R20" s="43"/>
      <c r="S20" s="49">
        <f t="shared" si="3"/>
        <v>485350.65120486566</v>
      </c>
      <c r="T20" s="43"/>
      <c r="U20" s="50">
        <f t="shared" si="4"/>
        <v>202988688204.06216</v>
      </c>
      <c r="V20" s="43"/>
      <c r="W20" s="48">
        <f t="shared" si="5"/>
        <v>203041573022.6146</v>
      </c>
      <c r="X20" s="48">
        <f t="shared" si="6"/>
        <v>203041573022.6146</v>
      </c>
      <c r="Y20" s="43"/>
      <c r="Z20" s="48">
        <f t="shared" si="7"/>
        <v>626171309.4433374</v>
      </c>
      <c r="AA20" s="48">
        <f t="shared" si="8"/>
        <v>626171309.4433374</v>
      </c>
      <c r="AB20" s="43"/>
      <c r="AC20" s="48">
        <f t="shared" si="9"/>
        <v>1473498335.5889192</v>
      </c>
      <c r="AD20" s="48">
        <f t="shared" si="10"/>
        <v>1473498335.5889192</v>
      </c>
      <c r="AE20" s="48">
        <f t="shared" si="11"/>
        <v>0.468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12.75">
      <c r="A21" s="43">
        <f t="shared" si="0"/>
        <v>-729989</v>
      </c>
      <c r="B21" s="44">
        <v>-73</v>
      </c>
      <c r="C21" s="44">
        <v>11</v>
      </c>
      <c r="D21" s="45">
        <v>0.649</v>
      </c>
      <c r="E21" s="44">
        <v>19340</v>
      </c>
      <c r="F21" s="44" t="s">
        <v>54</v>
      </c>
      <c r="G21" s="44" t="s">
        <v>64</v>
      </c>
      <c r="H21" s="46">
        <f>VLOOKUP(A21,Area_pop!A:E,4,0)</f>
        <v>165087</v>
      </c>
      <c r="I21" s="43"/>
      <c r="J21" s="47">
        <f t="shared" si="2"/>
        <v>165114.43723176306</v>
      </c>
      <c r="K21" s="43">
        <f>VLOOKUP(A21,Area_pop!A:E,5,0)</f>
        <v>8019</v>
      </c>
      <c r="L21" s="45">
        <v>4678.023</v>
      </c>
      <c r="M21" s="43">
        <f t="shared" si="1"/>
        <v>12116.07957</v>
      </c>
      <c r="N21" s="46">
        <f>VLOOKUP(F21,GDPpc_pop_area!A:C,2,0)</f>
        <v>984697</v>
      </c>
      <c r="O21" s="48">
        <f>VLOOKUP(F21,GDPpc_pop_area!A:J,7,0)</f>
        <v>19.45539085001508</v>
      </c>
      <c r="P21" s="43">
        <v>-729989</v>
      </c>
      <c r="Q21" s="43">
        <v>1</v>
      </c>
      <c r="R21" s="43"/>
      <c r="S21" s="49">
        <f t="shared" si="3"/>
        <v>165114.43723176306</v>
      </c>
      <c r="T21" s="43"/>
      <c r="U21" s="50">
        <f t="shared" si="4"/>
        <v>162587690998.8054</v>
      </c>
      <c r="V21" s="43"/>
      <c r="W21" s="48">
        <f t="shared" si="5"/>
        <v>162630050110.6032</v>
      </c>
      <c r="X21" s="48">
        <f t="shared" si="6"/>
        <v>162630050110.6032</v>
      </c>
      <c r="Y21" s="43"/>
      <c r="Z21" s="48">
        <f t="shared" si="7"/>
        <v>501543944.50662464</v>
      </c>
      <c r="AA21" s="48">
        <f t="shared" si="8"/>
        <v>501543944.50662464</v>
      </c>
      <c r="AB21" s="43"/>
      <c r="AC21" s="48">
        <f t="shared" si="9"/>
        <v>1180226810.634618</v>
      </c>
      <c r="AD21" s="48">
        <f t="shared" si="10"/>
        <v>1180226810.634618</v>
      </c>
      <c r="AE21" s="48">
        <f t="shared" si="11"/>
        <v>0.649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2.75">
      <c r="A22" s="43">
        <f t="shared" si="0"/>
        <v>-729988</v>
      </c>
      <c r="B22" s="44">
        <v>-73</v>
      </c>
      <c r="C22" s="44">
        <v>12</v>
      </c>
      <c r="D22" s="45">
        <v>0.039</v>
      </c>
      <c r="E22" s="44">
        <v>19339</v>
      </c>
      <c r="F22" s="44" t="s">
        <v>54</v>
      </c>
      <c r="G22" s="44" t="s">
        <v>64</v>
      </c>
      <c r="H22" s="46">
        <f>VLOOKUP(A22,Area_pop!A:E,4,0)</f>
        <v>3145</v>
      </c>
      <c r="I22" s="43"/>
      <c r="J22" s="47">
        <f t="shared" si="2"/>
        <v>3145.5226946633884</v>
      </c>
      <c r="K22" s="43">
        <f>VLOOKUP(A22,Area_pop!A:E,5,0)</f>
        <v>458</v>
      </c>
      <c r="L22" s="45">
        <v>4660.703</v>
      </c>
      <c r="M22" s="43">
        <f t="shared" si="1"/>
        <v>12071.22077</v>
      </c>
      <c r="N22" s="46">
        <f>VLOOKUP(F22,GDPpc_pop_area!A:C,2,0)</f>
        <v>984697</v>
      </c>
      <c r="O22" s="48">
        <f>VLOOKUP(F22,GDPpc_pop_area!A:J,7,0)</f>
        <v>19.45539085001508</v>
      </c>
      <c r="P22" s="43">
        <v>-729988</v>
      </c>
      <c r="Q22" s="43">
        <v>1</v>
      </c>
      <c r="R22" s="43"/>
      <c r="S22" s="49">
        <f t="shared" si="3"/>
        <v>3145.5226946633884</v>
      </c>
      <c r="T22" s="43"/>
      <c r="U22" s="50">
        <f t="shared" si="4"/>
        <v>3097386760.8669543</v>
      </c>
      <c r="V22" s="43"/>
      <c r="W22" s="48">
        <f t="shared" si="5"/>
        <v>3098193725.7194514</v>
      </c>
      <c r="X22" s="48">
        <f t="shared" si="6"/>
        <v>3098193725.7194514</v>
      </c>
      <c r="Y22" s="43"/>
      <c r="Z22" s="48">
        <f t="shared" si="7"/>
        <v>9554693.618960515</v>
      </c>
      <c r="AA22" s="48">
        <f t="shared" si="8"/>
        <v>9554693.618960515</v>
      </c>
      <c r="AB22" s="43"/>
      <c r="AC22" s="48">
        <f t="shared" si="9"/>
        <v>22483983.10857835</v>
      </c>
      <c r="AD22" s="48">
        <f t="shared" si="10"/>
        <v>22483983.10857835</v>
      </c>
      <c r="AE22" s="48">
        <f t="shared" si="11"/>
        <v>0.039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2.75">
      <c r="A23" s="43">
        <f t="shared" si="0"/>
        <v>-720003</v>
      </c>
      <c r="B23" s="44">
        <v>-72</v>
      </c>
      <c r="C23" s="44">
        <v>-3</v>
      </c>
      <c r="D23" s="45">
        <v>0.29</v>
      </c>
      <c r="E23" s="44">
        <v>19534</v>
      </c>
      <c r="F23" s="44" t="s">
        <v>11</v>
      </c>
      <c r="G23" s="44" t="s">
        <v>64</v>
      </c>
      <c r="H23" s="46">
        <f>VLOOKUP(A23,Area_pop!A:E,4,0)</f>
        <v>357</v>
      </c>
      <c r="I23" s="43"/>
      <c r="J23" s="47">
        <f t="shared" si="2"/>
        <v>357.059332907736</v>
      </c>
      <c r="K23" s="43">
        <f>VLOOKUP(A23,Area_pop!A:E,5,0)</f>
        <v>3435</v>
      </c>
      <c r="L23" s="45">
        <v>4769.317</v>
      </c>
      <c r="M23" s="43">
        <f t="shared" si="1"/>
        <v>12352.53103</v>
      </c>
      <c r="N23" s="46">
        <f>VLOOKUP(F23,GDPpc_pop_area!A:C,2,0)</f>
        <v>392796</v>
      </c>
      <c r="O23" s="48">
        <f>VLOOKUP(F23,GDPpc_pop_area!A:J,7,0)</f>
        <v>0.5045271949738838</v>
      </c>
      <c r="P23" s="43">
        <v>-720003</v>
      </c>
      <c r="Q23" s="43">
        <v>1</v>
      </c>
      <c r="R23" s="43"/>
      <c r="S23" s="49">
        <f t="shared" si="3"/>
        <v>357.059332907736</v>
      </c>
      <c r="T23" s="43"/>
      <c r="U23" s="50">
        <f t="shared" si="4"/>
        <v>140251477.72882706</v>
      </c>
      <c r="V23" s="43"/>
      <c r="W23" s="48">
        <f t="shared" si="5"/>
        <v>140288017.5676576</v>
      </c>
      <c r="X23" s="48">
        <f t="shared" si="6"/>
        <v>140288017.5676576</v>
      </c>
      <c r="Y23" s="43"/>
      <c r="Z23" s="48">
        <f t="shared" si="7"/>
        <v>432642.09566464525</v>
      </c>
      <c r="AA23" s="48">
        <f t="shared" si="8"/>
        <v>432642.09566464525</v>
      </c>
      <c r="AB23" s="43"/>
      <c r="AC23" s="48">
        <f t="shared" si="9"/>
        <v>1018087.8591104535</v>
      </c>
      <c r="AD23" s="48">
        <f t="shared" si="10"/>
        <v>1018087.8591104535</v>
      </c>
      <c r="AE23" s="48">
        <f t="shared" si="11"/>
        <v>0.29</v>
      </c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2.75">
      <c r="A24" s="43">
        <f t="shared" si="0"/>
        <v>-720002</v>
      </c>
      <c r="B24" s="44">
        <v>-72</v>
      </c>
      <c r="C24" s="44">
        <v>-2</v>
      </c>
      <c r="D24" s="45">
        <v>1</v>
      </c>
      <c r="E24" s="44">
        <v>19533</v>
      </c>
      <c r="F24" s="44" t="s">
        <v>11</v>
      </c>
      <c r="G24" s="44" t="s">
        <v>64</v>
      </c>
      <c r="H24" s="46">
        <f>VLOOKUP(A24,Area_pop!A:E,4,0)</f>
        <v>791</v>
      </c>
      <c r="I24" s="43"/>
      <c r="J24" s="47">
        <f t="shared" si="2"/>
        <v>791.1314631092974</v>
      </c>
      <c r="K24" s="43">
        <f>VLOOKUP(A24,Area_pop!A:E,5,0)</f>
        <v>12096</v>
      </c>
      <c r="L24" s="45">
        <v>4772.224</v>
      </c>
      <c r="M24" s="43">
        <f t="shared" si="1"/>
        <v>12360.060159999999</v>
      </c>
      <c r="N24" s="46">
        <f>VLOOKUP(F24,GDPpc_pop_area!A:C,2,0)</f>
        <v>392796</v>
      </c>
      <c r="O24" s="48">
        <f>VLOOKUP(F24,GDPpc_pop_area!A:J,7,0)</f>
        <v>0.5045271949738838</v>
      </c>
      <c r="P24" s="43">
        <v>-720002</v>
      </c>
      <c r="Q24" s="43">
        <v>1</v>
      </c>
      <c r="R24" s="43"/>
      <c r="S24" s="49">
        <f t="shared" si="3"/>
        <v>791.1314631092974</v>
      </c>
      <c r="T24" s="43"/>
      <c r="U24" s="50">
        <f t="shared" si="4"/>
        <v>310753274.1834796</v>
      </c>
      <c r="V24" s="43"/>
      <c r="W24" s="48">
        <f t="shared" si="5"/>
        <v>310834235.0028492</v>
      </c>
      <c r="X24" s="48">
        <f t="shared" si="6"/>
        <v>310834235.0028492</v>
      </c>
      <c r="Y24" s="43"/>
      <c r="Z24" s="48">
        <f t="shared" si="7"/>
        <v>958599.1531393122</v>
      </c>
      <c r="AA24" s="48">
        <f t="shared" si="8"/>
        <v>958599.1531393122</v>
      </c>
      <c r="AB24" s="43"/>
      <c r="AC24" s="48">
        <f t="shared" si="9"/>
        <v>2255763.2956761033</v>
      </c>
      <c r="AD24" s="48">
        <f t="shared" si="10"/>
        <v>2255763.2956761033</v>
      </c>
      <c r="AE24" s="48">
        <f t="shared" si="11"/>
        <v>1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2.75">
      <c r="A25" s="43">
        <f t="shared" si="0"/>
        <v>-719995</v>
      </c>
      <c r="B25" s="44">
        <v>-72</v>
      </c>
      <c r="C25" s="44">
        <v>5</v>
      </c>
      <c r="D25" s="45">
        <v>1</v>
      </c>
      <c r="E25" s="44">
        <v>19526</v>
      </c>
      <c r="F25" s="44" t="s">
        <v>13</v>
      </c>
      <c r="G25" s="44" t="s">
        <v>64</v>
      </c>
      <c r="H25" s="46">
        <f>VLOOKUP(A25,Area_pop!A:E,4,0)</f>
        <v>24979</v>
      </c>
      <c r="I25" s="43"/>
      <c r="J25" s="47">
        <f t="shared" si="2"/>
        <v>24983.151475356688</v>
      </c>
      <c r="K25" s="43">
        <f>VLOOKUP(A25,Area_pop!A:E,5,0)</f>
        <v>12096</v>
      </c>
      <c r="L25" s="45">
        <v>4751.884</v>
      </c>
      <c r="M25" s="43">
        <f t="shared" si="1"/>
        <v>12307.37956</v>
      </c>
      <c r="N25" s="46">
        <f>VLOOKUP(F25,GDPpc_pop_area!A:C,2,0)</f>
        <v>1422273</v>
      </c>
      <c r="O25" s="48">
        <f>VLOOKUP(F25,GDPpc_pop_area!A:J,7,0)</f>
        <v>4.694577852609783</v>
      </c>
      <c r="P25" s="43">
        <v>-719995</v>
      </c>
      <c r="Q25" s="43">
        <v>1</v>
      </c>
      <c r="R25" s="43"/>
      <c r="S25" s="49">
        <f t="shared" si="3"/>
        <v>24983.151475356688</v>
      </c>
      <c r="T25" s="43"/>
      <c r="U25" s="50">
        <f t="shared" si="4"/>
        <v>35532861798.30998</v>
      </c>
      <c r="V25" s="43"/>
      <c r="W25" s="48">
        <f t="shared" si="5"/>
        <v>35542119205.53537</v>
      </c>
      <c r="X25" s="48">
        <f t="shared" si="6"/>
        <v>35542119205.53537</v>
      </c>
      <c r="Y25" s="43"/>
      <c r="Z25" s="48">
        <f t="shared" si="7"/>
        <v>109610337.39057213</v>
      </c>
      <c r="AA25" s="48">
        <f t="shared" si="8"/>
        <v>109610337.39057213</v>
      </c>
      <c r="AB25" s="43"/>
      <c r="AC25" s="48">
        <f t="shared" si="9"/>
        <v>257933647.3463307</v>
      </c>
      <c r="AD25" s="48">
        <f t="shared" si="10"/>
        <v>257933647.3463307</v>
      </c>
      <c r="AE25" s="48">
        <f t="shared" si="11"/>
        <v>1</v>
      </c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2.75">
      <c r="A26" s="43">
        <f t="shared" si="0"/>
        <v>-719989</v>
      </c>
      <c r="B26" s="44">
        <v>-72</v>
      </c>
      <c r="C26" s="44">
        <v>11</v>
      </c>
      <c r="D26" s="45">
        <v>0.184</v>
      </c>
      <c r="E26" s="44">
        <v>19520</v>
      </c>
      <c r="F26" s="44" t="s">
        <v>54</v>
      </c>
      <c r="G26" s="44" t="s">
        <v>64</v>
      </c>
      <c r="H26" s="46">
        <f>VLOOKUP(A26,Area_pop!A:E,4,0)</f>
        <v>15806</v>
      </c>
      <c r="I26" s="43"/>
      <c r="J26" s="47">
        <f t="shared" si="2"/>
        <v>15808.626935405253</v>
      </c>
      <c r="K26" s="43">
        <f>VLOOKUP(A26,Area_pop!A:E,5,0)</f>
        <v>2302</v>
      </c>
      <c r="L26" s="45">
        <v>4678.023</v>
      </c>
      <c r="M26" s="43">
        <f t="shared" si="1"/>
        <v>12116.07957</v>
      </c>
      <c r="N26" s="46">
        <f>VLOOKUP(F26,GDPpc_pop_area!A:C,2,0)</f>
        <v>984697</v>
      </c>
      <c r="O26" s="48">
        <f>VLOOKUP(F26,GDPpc_pop_area!A:J,7,0)</f>
        <v>19.45539085001508</v>
      </c>
      <c r="P26" s="43">
        <v>-719989</v>
      </c>
      <c r="Q26" s="43">
        <v>1</v>
      </c>
      <c r="R26" s="43"/>
      <c r="S26" s="49">
        <f t="shared" si="3"/>
        <v>15808.626935405253</v>
      </c>
      <c r="T26" s="43"/>
      <c r="U26" s="50">
        <f t="shared" si="4"/>
        <v>15566707517.412746</v>
      </c>
      <c r="V26" s="43"/>
      <c r="W26" s="48">
        <f t="shared" si="5"/>
        <v>15570763125.189714</v>
      </c>
      <c r="X26" s="48">
        <f t="shared" si="6"/>
        <v>15570763125.189714</v>
      </c>
      <c r="Y26" s="43"/>
      <c r="Z26" s="48">
        <f t="shared" si="7"/>
        <v>48019550.823939554</v>
      </c>
      <c r="AA26" s="48">
        <f t="shared" si="8"/>
        <v>48019550.823939554</v>
      </c>
      <c r="AB26" s="43"/>
      <c r="AC26" s="48">
        <f t="shared" si="9"/>
        <v>112998994.2811413</v>
      </c>
      <c r="AD26" s="48">
        <f t="shared" si="10"/>
        <v>112998994.2811413</v>
      </c>
      <c r="AE26" s="48">
        <f t="shared" si="11"/>
        <v>0.184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2.75">
      <c r="A27" s="43">
        <f t="shared" si="0"/>
        <v>-719988</v>
      </c>
      <c r="B27" s="44">
        <v>-72</v>
      </c>
      <c r="C27" s="44">
        <v>12</v>
      </c>
      <c r="D27" s="45">
        <v>0.291</v>
      </c>
      <c r="E27" s="44">
        <v>19519</v>
      </c>
      <c r="F27" s="44" t="s">
        <v>54</v>
      </c>
      <c r="G27" s="44" t="s">
        <v>64</v>
      </c>
      <c r="H27" s="46">
        <f>VLOOKUP(A27,Area_pop!A:E,4,0)</f>
        <v>24972</v>
      </c>
      <c r="I27" s="43"/>
      <c r="J27" s="47">
        <f t="shared" si="2"/>
        <v>24976.15031196634</v>
      </c>
      <c r="K27" s="43">
        <f>VLOOKUP(A27,Area_pop!A:E,5,0)</f>
        <v>3644</v>
      </c>
      <c r="L27" s="45">
        <v>4660.703</v>
      </c>
      <c r="M27" s="43">
        <f t="shared" si="1"/>
        <v>12071.22077</v>
      </c>
      <c r="N27" s="46">
        <f>VLOOKUP(F27,GDPpc_pop_area!A:C,2,0)</f>
        <v>984697</v>
      </c>
      <c r="O27" s="48">
        <f>VLOOKUP(F27,GDPpc_pop_area!A:J,7,0)</f>
        <v>19.45539085001508</v>
      </c>
      <c r="P27" s="43">
        <v>-719988</v>
      </c>
      <c r="Q27" s="43">
        <v>1</v>
      </c>
      <c r="R27" s="43"/>
      <c r="S27" s="49">
        <f t="shared" si="3"/>
        <v>24976.15031196634</v>
      </c>
      <c r="T27" s="43"/>
      <c r="U27" s="50">
        <f t="shared" si="4"/>
        <v>24593940283.742317</v>
      </c>
      <c r="V27" s="43"/>
      <c r="W27" s="48">
        <f t="shared" si="5"/>
        <v>24600347764.28176</v>
      </c>
      <c r="X27" s="48">
        <f t="shared" si="6"/>
        <v>24600347764.28176</v>
      </c>
      <c r="Y27" s="43"/>
      <c r="Z27" s="48">
        <f t="shared" si="7"/>
        <v>75866393.97541557</v>
      </c>
      <c r="AA27" s="48">
        <f t="shared" si="8"/>
        <v>75866393.97541557</v>
      </c>
      <c r="AB27" s="43"/>
      <c r="AC27" s="48">
        <f t="shared" si="9"/>
        <v>178527830.2662698</v>
      </c>
      <c r="AD27" s="48">
        <f t="shared" si="10"/>
        <v>178527830.2662698</v>
      </c>
      <c r="AE27" s="48">
        <f t="shared" si="11"/>
        <v>0.291</v>
      </c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2.75">
      <c r="A28" s="43">
        <f t="shared" si="0"/>
        <v>-710005</v>
      </c>
      <c r="B28" s="44">
        <v>-71</v>
      </c>
      <c r="C28" s="44">
        <v>-5</v>
      </c>
      <c r="D28" s="45">
        <v>0.016</v>
      </c>
      <c r="E28" s="44">
        <v>19716</v>
      </c>
      <c r="F28" s="44" t="s">
        <v>11</v>
      </c>
      <c r="G28" s="44" t="s">
        <v>64</v>
      </c>
      <c r="H28" s="46">
        <f>VLOOKUP(A28,Area_pop!A:E,4,0)</f>
        <v>991</v>
      </c>
      <c r="I28" s="43"/>
      <c r="J28" s="47">
        <f t="shared" si="2"/>
        <v>991.1647028335192</v>
      </c>
      <c r="K28" s="43">
        <f>VLOOKUP(A28,Area_pop!A:E,5,0)</f>
        <v>153</v>
      </c>
      <c r="L28" s="45">
        <v>4759.143</v>
      </c>
      <c r="M28" s="43">
        <f t="shared" si="1"/>
        <v>12326.18037</v>
      </c>
      <c r="N28" s="46">
        <f>VLOOKUP(F28,GDPpc_pop_area!A:C,2,0)</f>
        <v>392796</v>
      </c>
      <c r="O28" s="48">
        <f>VLOOKUP(F28,GDPpc_pop_area!A:J,7,0)</f>
        <v>0.5045271949738838</v>
      </c>
      <c r="P28" s="43">
        <v>-710005</v>
      </c>
      <c r="Q28" s="43">
        <v>1</v>
      </c>
      <c r="R28" s="43"/>
      <c r="S28" s="49">
        <f t="shared" si="3"/>
        <v>991.1647028335192</v>
      </c>
      <c r="T28" s="43"/>
      <c r="U28" s="50">
        <f t="shared" si="4"/>
        <v>389325530.614195</v>
      </c>
      <c r="V28" s="43"/>
      <c r="W28" s="48">
        <f t="shared" si="5"/>
        <v>389426961.9315089</v>
      </c>
      <c r="X28" s="48">
        <f t="shared" si="6"/>
        <v>389426961.9315089</v>
      </c>
      <c r="Y28" s="43"/>
      <c r="Z28" s="48">
        <f t="shared" si="7"/>
        <v>1200975.677321186</v>
      </c>
      <c r="AA28" s="48">
        <f t="shared" si="8"/>
        <v>1200975.677321186</v>
      </c>
      <c r="AB28" s="43"/>
      <c r="AC28" s="48">
        <f t="shared" si="9"/>
        <v>2826120.6397155724</v>
      </c>
      <c r="AD28" s="48">
        <f t="shared" si="10"/>
        <v>2826120.6397155724</v>
      </c>
      <c r="AE28" s="48">
        <f t="shared" si="11"/>
        <v>0.016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ht="12.75">
      <c r="A29" s="43">
        <f t="shared" si="0"/>
        <v>-710004</v>
      </c>
      <c r="B29" s="44">
        <v>-71</v>
      </c>
      <c r="C29" s="44">
        <v>-4</v>
      </c>
      <c r="D29" s="45">
        <v>0.436</v>
      </c>
      <c r="E29" s="44">
        <v>19715</v>
      </c>
      <c r="F29" s="44" t="s">
        <v>11</v>
      </c>
      <c r="G29" s="44" t="s">
        <v>64</v>
      </c>
      <c r="H29" s="46">
        <f>VLOOKUP(A29,Area_pop!A:E,4,0)</f>
        <v>18396</v>
      </c>
      <c r="I29" s="43"/>
      <c r="J29" s="47">
        <f t="shared" si="2"/>
        <v>18399.057389833924</v>
      </c>
      <c r="K29" s="43">
        <f>VLOOKUP(A29,Area_pop!A:E,5,0)</f>
        <v>5056</v>
      </c>
      <c r="L29" s="45">
        <v>4764.958</v>
      </c>
      <c r="M29" s="43">
        <f t="shared" si="1"/>
        <v>12341.241219999998</v>
      </c>
      <c r="N29" s="46">
        <f>VLOOKUP(F29,GDPpc_pop_area!A:C,2,0)</f>
        <v>392796</v>
      </c>
      <c r="O29" s="48">
        <f>VLOOKUP(F29,GDPpc_pop_area!A:J,7,0)</f>
        <v>0.5045271949738838</v>
      </c>
      <c r="P29" s="43">
        <v>-710004</v>
      </c>
      <c r="Q29" s="43">
        <v>1</v>
      </c>
      <c r="R29" s="43"/>
      <c r="S29" s="49">
        <f t="shared" si="3"/>
        <v>18399.057389833924</v>
      </c>
      <c r="T29" s="43"/>
      <c r="U29" s="50">
        <f t="shared" si="4"/>
        <v>7227076146.497206</v>
      </c>
      <c r="V29" s="43"/>
      <c r="W29" s="48">
        <f t="shared" si="5"/>
        <v>7228959022.898121</v>
      </c>
      <c r="X29" s="48">
        <f t="shared" si="6"/>
        <v>7228959022.898121</v>
      </c>
      <c r="Y29" s="43"/>
      <c r="Z29" s="48">
        <f t="shared" si="7"/>
        <v>22293792.69424878</v>
      </c>
      <c r="AA29" s="48">
        <f t="shared" si="8"/>
        <v>22293792.69424878</v>
      </c>
      <c r="AB29" s="43"/>
      <c r="AC29" s="48">
        <f t="shared" si="9"/>
        <v>52461468.50475043</v>
      </c>
      <c r="AD29" s="48">
        <f t="shared" si="10"/>
        <v>52461468.50475043</v>
      </c>
      <c r="AE29" s="48">
        <f t="shared" si="11"/>
        <v>0.436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ht="12.75">
      <c r="A30" s="43">
        <f t="shared" si="0"/>
        <v>-710003</v>
      </c>
      <c r="B30" s="44">
        <v>-71</v>
      </c>
      <c r="C30" s="44">
        <v>-3</v>
      </c>
      <c r="D30" s="45">
        <v>0.502</v>
      </c>
      <c r="E30" s="44">
        <v>19714</v>
      </c>
      <c r="F30" s="44" t="s">
        <v>11</v>
      </c>
      <c r="G30" s="44" t="s">
        <v>64</v>
      </c>
      <c r="H30" s="46">
        <f>VLOOKUP(A30,Area_pop!A:E,4,0)</f>
        <v>565</v>
      </c>
      <c r="I30" s="43"/>
      <c r="J30" s="47">
        <f t="shared" si="2"/>
        <v>565.0939022209267</v>
      </c>
      <c r="K30" s="43">
        <f>VLOOKUP(A30,Area_pop!A:E,5,0)</f>
        <v>5915</v>
      </c>
      <c r="L30" s="45">
        <v>4769.317</v>
      </c>
      <c r="M30" s="43">
        <f t="shared" si="1"/>
        <v>12352.53103</v>
      </c>
      <c r="N30" s="46">
        <f>VLOOKUP(F30,GDPpc_pop_area!A:C,2,0)</f>
        <v>392796</v>
      </c>
      <c r="O30" s="48">
        <f>VLOOKUP(F30,GDPpc_pop_area!A:J,7,0)</f>
        <v>0.5045271949738838</v>
      </c>
      <c r="P30" s="43">
        <v>-710003</v>
      </c>
      <c r="Q30" s="43">
        <v>1</v>
      </c>
      <c r="R30" s="43"/>
      <c r="S30" s="49">
        <f t="shared" si="3"/>
        <v>565.0939022209267</v>
      </c>
      <c r="T30" s="43"/>
      <c r="U30" s="50">
        <f t="shared" si="4"/>
        <v>221966624.4167711</v>
      </c>
      <c r="V30" s="43"/>
      <c r="W30" s="48">
        <f t="shared" si="5"/>
        <v>222024453.5734637</v>
      </c>
      <c r="X30" s="48">
        <f t="shared" si="6"/>
        <v>222024453.5734637</v>
      </c>
      <c r="Y30" s="43"/>
      <c r="Z30" s="48">
        <f t="shared" si="7"/>
        <v>684713.6808137944</v>
      </c>
      <c r="AA30" s="48">
        <f t="shared" si="8"/>
        <v>684713.6808137944</v>
      </c>
      <c r="AB30" s="43"/>
      <c r="AC30" s="48">
        <f t="shared" si="9"/>
        <v>1611259.4969115022</v>
      </c>
      <c r="AD30" s="48">
        <f t="shared" si="10"/>
        <v>1611259.4969115022</v>
      </c>
      <c r="AE30" s="48">
        <f t="shared" si="11"/>
        <v>0.502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ht="12.75">
      <c r="A31" s="43">
        <f t="shared" si="0"/>
        <v>-710000</v>
      </c>
      <c r="B31" s="44">
        <v>-71</v>
      </c>
      <c r="C31" s="44">
        <v>0</v>
      </c>
      <c r="D31" s="45">
        <v>0.964</v>
      </c>
      <c r="E31" s="44">
        <v>19711</v>
      </c>
      <c r="F31" s="44" t="s">
        <v>56</v>
      </c>
      <c r="G31" s="44" t="s">
        <v>64</v>
      </c>
      <c r="H31" s="46">
        <f>VLOOKUP(A31,Area_pop!A:E,4,0)</f>
        <v>6183</v>
      </c>
      <c r="I31" s="43"/>
      <c r="J31" s="47">
        <f t="shared" si="2"/>
        <v>6184.027606074318</v>
      </c>
      <c r="K31" s="43">
        <f>VLOOKUP(A31,Area_pop!A:E,5,0)</f>
        <v>11807</v>
      </c>
      <c r="L31" s="45">
        <v>4773.68</v>
      </c>
      <c r="M31" s="43">
        <f t="shared" si="1"/>
        <v>12363.8312</v>
      </c>
      <c r="N31" s="46">
        <f>VLOOKUP(F31,GDPpc_pop_area!A:C,2,0)</f>
        <v>388915</v>
      </c>
      <c r="O31" s="48">
        <f>VLOOKUP(F31,GDPpc_pop_area!A:J,7,0)</f>
        <v>0.4506040529336108</v>
      </c>
      <c r="P31" s="43">
        <v>-710000</v>
      </c>
      <c r="Q31" s="43">
        <v>1</v>
      </c>
      <c r="R31" s="43"/>
      <c r="S31" s="49">
        <f t="shared" si="3"/>
        <v>6184.027606074318</v>
      </c>
      <c r="T31" s="43"/>
      <c r="U31" s="50">
        <f t="shared" si="4"/>
        <v>2405061096.4163933</v>
      </c>
      <c r="V31" s="43"/>
      <c r="W31" s="48">
        <f t="shared" si="5"/>
        <v>2405687689.064569</v>
      </c>
      <c r="X31" s="48">
        <f t="shared" si="6"/>
        <v>2405687689.064569</v>
      </c>
      <c r="Y31" s="43"/>
      <c r="Z31" s="48">
        <f t="shared" si="7"/>
        <v>7419035.362799809</v>
      </c>
      <c r="AA31" s="48">
        <f t="shared" si="8"/>
        <v>7419035.362799809</v>
      </c>
      <c r="AB31" s="43"/>
      <c r="AC31" s="48">
        <f t="shared" si="9"/>
        <v>17458379.350659292</v>
      </c>
      <c r="AD31" s="48">
        <f t="shared" si="10"/>
        <v>17458379.350659292</v>
      </c>
      <c r="AE31" s="48">
        <f t="shared" si="11"/>
        <v>0.964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ht="12.75">
      <c r="A32" s="43">
        <f t="shared" si="0"/>
        <v>-709996</v>
      </c>
      <c r="B32" s="44">
        <v>-71</v>
      </c>
      <c r="C32" s="44">
        <v>4</v>
      </c>
      <c r="D32" s="45">
        <v>1</v>
      </c>
      <c r="E32" s="44">
        <v>19707</v>
      </c>
      <c r="F32" s="44" t="s">
        <v>16</v>
      </c>
      <c r="G32" s="44" t="s">
        <v>64</v>
      </c>
      <c r="H32" s="46">
        <f>VLOOKUP(A32,Area_pop!A:E,4,0)</f>
        <v>3210</v>
      </c>
      <c r="I32" s="43"/>
      <c r="J32" s="47">
        <f t="shared" si="2"/>
        <v>3210.5334975737605</v>
      </c>
      <c r="K32" s="43">
        <f>VLOOKUP(A32,Area_pop!A:E,5,0)</f>
        <v>12096</v>
      </c>
      <c r="L32" s="45">
        <v>4759.143</v>
      </c>
      <c r="M32" s="43">
        <f t="shared" si="1"/>
        <v>12326.18037</v>
      </c>
      <c r="N32" s="46">
        <f>VLOOKUP(F32,GDPpc_pop_area!A:C,2,0)</f>
        <v>583024</v>
      </c>
      <c r="O32" s="48">
        <f>VLOOKUP(F32,GDPpc_pop_area!A:J,7,0)</f>
        <v>0.46446574563301973</v>
      </c>
      <c r="P32" s="43">
        <v>-709996</v>
      </c>
      <c r="Q32" s="43">
        <v>1</v>
      </c>
      <c r="R32" s="43"/>
      <c r="S32" s="49">
        <f t="shared" si="3"/>
        <v>3210.5334975737605</v>
      </c>
      <c r="T32" s="43"/>
      <c r="U32" s="50">
        <f t="shared" si="4"/>
        <v>1871818081.889444</v>
      </c>
      <c r="V32" s="43"/>
      <c r="W32" s="48">
        <f t="shared" si="5"/>
        <v>1872305748.2737126</v>
      </c>
      <c r="X32" s="48">
        <f t="shared" si="6"/>
        <v>1872305748.2737126</v>
      </c>
      <c r="Y32" s="43"/>
      <c r="Z32" s="48">
        <f t="shared" si="7"/>
        <v>5774108.8419575</v>
      </c>
      <c r="AA32" s="48">
        <f t="shared" si="8"/>
        <v>5774108.8419575</v>
      </c>
      <c r="AB32" s="43"/>
      <c r="AC32" s="48">
        <f t="shared" si="9"/>
        <v>13587559.250674266</v>
      </c>
      <c r="AD32" s="48">
        <f t="shared" si="10"/>
        <v>13587559.250674266</v>
      </c>
      <c r="AE32" s="48">
        <f t="shared" si="11"/>
        <v>1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5" ht="12.75">
      <c r="A33" s="43">
        <f t="shared" si="0"/>
        <v>-709993</v>
      </c>
      <c r="B33" s="44">
        <v>-71</v>
      </c>
      <c r="C33" s="44">
        <v>7</v>
      </c>
      <c r="D33" s="45">
        <v>0.035</v>
      </c>
      <c r="E33" s="44">
        <v>19704</v>
      </c>
      <c r="F33" s="44" t="s">
        <v>12</v>
      </c>
      <c r="G33" s="44" t="s">
        <v>64</v>
      </c>
      <c r="H33" s="46">
        <f>VLOOKUP(A33,Area_pop!A:E,4,0)</f>
        <v>2381</v>
      </c>
      <c r="I33" s="43"/>
      <c r="J33" s="47">
        <f t="shared" si="2"/>
        <v>2381.395718916861</v>
      </c>
      <c r="K33" s="43">
        <f>VLOOKUP(A33,Area_pop!A:E,5,0)</f>
        <v>348</v>
      </c>
      <c r="L33" s="45">
        <v>4733.019</v>
      </c>
      <c r="M33" s="43">
        <f t="shared" si="1"/>
        <v>12258.51921</v>
      </c>
      <c r="N33" s="46">
        <f>VLOOKUP(F33,GDPpc_pop_area!A:C,2,0)</f>
        <v>3707394</v>
      </c>
      <c r="O33" s="48">
        <f>VLOOKUP(F33,GDPpc_pop_area!A:J,7,0)</f>
        <v>6.514148864716253</v>
      </c>
      <c r="P33" s="43">
        <v>-709993</v>
      </c>
      <c r="Q33" s="43">
        <v>1</v>
      </c>
      <c r="R33" s="43"/>
      <c r="S33" s="49">
        <f t="shared" si="3"/>
        <v>2381.395718916861</v>
      </c>
      <c r="T33" s="43"/>
      <c r="U33" s="50">
        <f t="shared" si="4"/>
        <v>8828772199.938057</v>
      </c>
      <c r="V33" s="43"/>
      <c r="W33" s="48">
        <f t="shared" si="5"/>
        <v>8831072367.597473</v>
      </c>
      <c r="X33" s="48">
        <f t="shared" si="6"/>
        <v>8831072367.597473</v>
      </c>
      <c r="Y33" s="43"/>
      <c r="Z33" s="48">
        <f t="shared" si="7"/>
        <v>27234640.0093713</v>
      </c>
      <c r="AA33" s="48">
        <f t="shared" si="8"/>
        <v>27234640.0093713</v>
      </c>
      <c r="AB33" s="43"/>
      <c r="AC33" s="48">
        <f t="shared" si="9"/>
        <v>64088207.36269041</v>
      </c>
      <c r="AD33" s="48">
        <f t="shared" si="10"/>
        <v>64088207.36269041</v>
      </c>
      <c r="AE33" s="48">
        <f t="shared" si="11"/>
        <v>0.035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ht="12.75">
      <c r="A34" s="43">
        <f t="shared" si="0"/>
        <v>-700005</v>
      </c>
      <c r="B34" s="44">
        <v>-70</v>
      </c>
      <c r="C34" s="44">
        <v>-5</v>
      </c>
      <c r="D34" s="45">
        <v>0.016</v>
      </c>
      <c r="E34" s="44">
        <v>19896</v>
      </c>
      <c r="F34" s="44" t="s">
        <v>11</v>
      </c>
      <c r="G34" s="44" t="s">
        <v>64</v>
      </c>
      <c r="H34" s="46">
        <f>VLOOKUP(A34,Area_pop!A:E,4,0)</f>
        <v>1456</v>
      </c>
      <c r="I34" s="43"/>
      <c r="J34" s="47">
        <f t="shared" si="2"/>
        <v>1456.241985192335</v>
      </c>
      <c r="K34" s="43">
        <f>VLOOKUP(A34,Area_pop!A:E,5,0)</f>
        <v>221</v>
      </c>
      <c r="L34" s="45">
        <v>4759.143</v>
      </c>
      <c r="M34" s="43">
        <f t="shared" si="1"/>
        <v>12326.18037</v>
      </c>
      <c r="N34" s="46">
        <f>VLOOKUP(F34,GDPpc_pop_area!A:C,2,0)</f>
        <v>392796</v>
      </c>
      <c r="O34" s="48">
        <f>VLOOKUP(F34,GDPpc_pop_area!A:J,7,0)</f>
        <v>0.5045271949738838</v>
      </c>
      <c r="P34" s="43">
        <v>-700005</v>
      </c>
      <c r="Q34" s="43">
        <v>1</v>
      </c>
      <c r="R34" s="43"/>
      <c r="S34" s="49">
        <f t="shared" si="3"/>
        <v>1456.241985192335</v>
      </c>
      <c r="T34" s="43"/>
      <c r="U34" s="50">
        <f t="shared" si="4"/>
        <v>572006026.8156084</v>
      </c>
      <c r="V34" s="43"/>
      <c r="W34" s="48">
        <f t="shared" si="5"/>
        <v>572155052.0406427</v>
      </c>
      <c r="X34" s="48">
        <f t="shared" si="6"/>
        <v>572155052.0406427</v>
      </c>
      <c r="Y34" s="43"/>
      <c r="Z34" s="48">
        <f t="shared" si="7"/>
        <v>1764501.0960440433</v>
      </c>
      <c r="AA34" s="48">
        <f t="shared" si="8"/>
        <v>1764501.0960440433</v>
      </c>
      <c r="AB34" s="43"/>
      <c r="AC34" s="48">
        <f t="shared" si="9"/>
        <v>4152201.46460734</v>
      </c>
      <c r="AD34" s="48">
        <f t="shared" si="10"/>
        <v>4152201.46460734</v>
      </c>
      <c r="AE34" s="48">
        <f t="shared" si="11"/>
        <v>0.016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ht="12.75">
      <c r="A35" s="43">
        <f t="shared" si="0"/>
        <v>-700004</v>
      </c>
      <c r="B35" s="44">
        <v>-70</v>
      </c>
      <c r="C35" s="44">
        <v>-4</v>
      </c>
      <c r="D35" s="45">
        <v>0.193</v>
      </c>
      <c r="E35" s="44">
        <v>19895</v>
      </c>
      <c r="F35" s="44" t="s">
        <v>11</v>
      </c>
      <c r="G35" s="44" t="s">
        <v>64</v>
      </c>
      <c r="H35" s="46">
        <f>VLOOKUP(A35,Area_pop!A:E,4,0)</f>
        <v>10496</v>
      </c>
      <c r="I35" s="43"/>
      <c r="J35" s="47">
        <f t="shared" si="2"/>
        <v>10497.744420727162</v>
      </c>
      <c r="K35" s="43">
        <f>VLOOKUP(A35,Area_pop!A:E,5,0)</f>
        <v>2455</v>
      </c>
      <c r="L35" s="45">
        <v>4764.958</v>
      </c>
      <c r="M35" s="43">
        <f t="shared" si="1"/>
        <v>12341.241219999998</v>
      </c>
      <c r="N35" s="46">
        <f>VLOOKUP(F35,GDPpc_pop_area!A:C,2,0)</f>
        <v>392796</v>
      </c>
      <c r="O35" s="48">
        <f>VLOOKUP(F35,GDPpc_pop_area!A:J,7,0)</f>
        <v>0.5045271949738838</v>
      </c>
      <c r="P35" s="43">
        <v>-700004</v>
      </c>
      <c r="Q35" s="43">
        <v>1</v>
      </c>
      <c r="R35" s="43"/>
      <c r="S35" s="49">
        <f t="shared" si="3"/>
        <v>10497.744420727162</v>
      </c>
      <c r="T35" s="43"/>
      <c r="U35" s="50">
        <f t="shared" si="4"/>
        <v>4123472017.4839463</v>
      </c>
      <c r="V35" s="43"/>
      <c r="W35" s="48">
        <f t="shared" si="5"/>
        <v>4124546309.216062</v>
      </c>
      <c r="X35" s="48">
        <f t="shared" si="6"/>
        <v>4124546309.216062</v>
      </c>
      <c r="Y35" s="43"/>
      <c r="Z35" s="48">
        <f t="shared" si="7"/>
        <v>12719919.989064753</v>
      </c>
      <c r="AA35" s="48">
        <f t="shared" si="8"/>
        <v>12719919.989064753</v>
      </c>
      <c r="AB35" s="43"/>
      <c r="AC35" s="48">
        <f t="shared" si="9"/>
        <v>29932353.415191375</v>
      </c>
      <c r="AD35" s="48">
        <f t="shared" si="10"/>
        <v>29932353.415191375</v>
      </c>
      <c r="AE35" s="48">
        <f t="shared" si="11"/>
        <v>0.193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1:55" ht="12.75">
      <c r="A36" s="43">
        <f t="shared" si="0"/>
        <v>-700003</v>
      </c>
      <c r="B36" s="44">
        <v>-70</v>
      </c>
      <c r="C36" s="44">
        <v>-3</v>
      </c>
      <c r="D36" s="45">
        <v>0.372</v>
      </c>
      <c r="E36" s="44">
        <v>19894</v>
      </c>
      <c r="F36" s="44" t="s">
        <v>11</v>
      </c>
      <c r="G36" s="44" t="s">
        <v>64</v>
      </c>
      <c r="H36" s="46">
        <f>VLOOKUP(A36,Area_pop!A:E,4,0)</f>
        <v>435</v>
      </c>
      <c r="I36" s="43"/>
      <c r="J36" s="47">
        <f t="shared" si="2"/>
        <v>435.0722964001825</v>
      </c>
      <c r="K36" s="43">
        <f>VLOOKUP(A36,Area_pop!A:E,5,0)</f>
        <v>4622</v>
      </c>
      <c r="L36" s="45">
        <v>4769.317</v>
      </c>
      <c r="M36" s="43">
        <f t="shared" si="1"/>
        <v>12352.53103</v>
      </c>
      <c r="N36" s="46">
        <f>VLOOKUP(F36,GDPpc_pop_area!A:C,2,0)</f>
        <v>392796</v>
      </c>
      <c r="O36" s="48">
        <f>VLOOKUP(F36,GDPpc_pop_area!A:J,7,0)</f>
        <v>0.5045271949738838</v>
      </c>
      <c r="P36" s="43">
        <v>-700003</v>
      </c>
      <c r="Q36" s="43">
        <v>1</v>
      </c>
      <c r="R36" s="43"/>
      <c r="S36" s="49">
        <f t="shared" si="3"/>
        <v>435.0722964001825</v>
      </c>
      <c r="T36" s="43"/>
      <c r="U36" s="50">
        <f t="shared" si="4"/>
        <v>170894657.7368061</v>
      </c>
      <c r="V36" s="43"/>
      <c r="W36" s="48">
        <f t="shared" si="5"/>
        <v>170939181.06983492</v>
      </c>
      <c r="X36" s="48">
        <f t="shared" si="6"/>
        <v>170939181.06983492</v>
      </c>
      <c r="Y36" s="43"/>
      <c r="Z36" s="48">
        <f t="shared" si="7"/>
        <v>527168.9400955762</v>
      </c>
      <c r="AA36" s="48">
        <f t="shared" si="8"/>
        <v>527168.9400955762</v>
      </c>
      <c r="AB36" s="43"/>
      <c r="AC36" s="48">
        <f t="shared" si="9"/>
        <v>1240527.2232858469</v>
      </c>
      <c r="AD36" s="48">
        <f t="shared" si="10"/>
        <v>1240527.2232858469</v>
      </c>
      <c r="AE36" s="48">
        <f t="shared" si="11"/>
        <v>0.372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</row>
    <row r="37" spans="1:55" ht="12.75">
      <c r="A37" s="43">
        <f t="shared" si="0"/>
        <v>-700000</v>
      </c>
      <c r="B37" s="44">
        <v>-70</v>
      </c>
      <c r="C37" s="44">
        <v>0</v>
      </c>
      <c r="D37" s="45">
        <v>0.291</v>
      </c>
      <c r="E37" s="44">
        <v>19891</v>
      </c>
      <c r="F37" s="44" t="s">
        <v>56</v>
      </c>
      <c r="G37" s="44" t="s">
        <v>64</v>
      </c>
      <c r="H37" s="46">
        <f>VLOOKUP(A37,Area_pop!A:E,4,0)</f>
        <v>1295</v>
      </c>
      <c r="I37" s="43"/>
      <c r="J37" s="47">
        <f t="shared" si="2"/>
        <v>1295.2152272143364</v>
      </c>
      <c r="K37" s="43">
        <f>VLOOKUP(A37,Area_pop!A:E,5,0)</f>
        <v>3677</v>
      </c>
      <c r="L37" s="45">
        <v>4773.68</v>
      </c>
      <c r="M37" s="43">
        <f t="shared" si="1"/>
        <v>12363.8312</v>
      </c>
      <c r="N37" s="46">
        <f>VLOOKUP(F37,GDPpc_pop_area!A:C,2,0)</f>
        <v>388915</v>
      </c>
      <c r="O37" s="48">
        <f>VLOOKUP(F37,GDPpc_pop_area!A:J,7,0)</f>
        <v>0.4506040529336108</v>
      </c>
      <c r="P37" s="43">
        <v>-700000</v>
      </c>
      <c r="Q37" s="43">
        <v>1</v>
      </c>
      <c r="R37" s="43"/>
      <c r="S37" s="49">
        <f t="shared" si="3"/>
        <v>1295.2152272143364</v>
      </c>
      <c r="T37" s="43"/>
      <c r="U37" s="50">
        <f t="shared" si="4"/>
        <v>503728630.09206367</v>
      </c>
      <c r="V37" s="43"/>
      <c r="W37" s="48">
        <f t="shared" si="5"/>
        <v>503859866.9478598</v>
      </c>
      <c r="X37" s="48">
        <f t="shared" si="6"/>
        <v>503859866.9478598</v>
      </c>
      <c r="Y37" s="43"/>
      <c r="Z37" s="48">
        <f t="shared" si="7"/>
        <v>1553881.7394186892</v>
      </c>
      <c r="AA37" s="48">
        <f t="shared" si="8"/>
        <v>1553881.7394186892</v>
      </c>
      <c r="AB37" s="43"/>
      <c r="AC37" s="48">
        <f t="shared" si="9"/>
        <v>3656574.6820481624</v>
      </c>
      <c r="AD37" s="48">
        <f t="shared" si="10"/>
        <v>3656574.6820481624</v>
      </c>
      <c r="AE37" s="48">
        <f t="shared" si="11"/>
        <v>0.291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</row>
    <row r="38" spans="1:55" ht="12.75">
      <c r="A38" s="43">
        <f t="shared" si="0"/>
        <v>-699998</v>
      </c>
      <c r="B38" s="44">
        <v>-70</v>
      </c>
      <c r="C38" s="44">
        <v>2</v>
      </c>
      <c r="D38" s="45">
        <v>1</v>
      </c>
      <c r="E38" s="44">
        <v>19889</v>
      </c>
      <c r="F38" s="44" t="s">
        <v>57</v>
      </c>
      <c r="G38" s="44" t="s">
        <v>64</v>
      </c>
      <c r="H38" s="46">
        <f>VLOOKUP(A38,Area_pop!A:E,4,0)</f>
        <v>2747</v>
      </c>
      <c r="I38" s="43"/>
      <c r="J38" s="47">
        <f t="shared" si="2"/>
        <v>2747.456547612187</v>
      </c>
      <c r="K38" s="43">
        <f>VLOOKUP(A38,Area_pop!A:E,5,0)</f>
        <v>12120</v>
      </c>
      <c r="L38" s="45">
        <v>4769.317</v>
      </c>
      <c r="M38" s="43">
        <f t="shared" si="1"/>
        <v>12352.53103</v>
      </c>
      <c r="N38" s="46">
        <f>VLOOKUP(F38,GDPpc_pop_area!A:C,2,0)</f>
        <v>331108</v>
      </c>
      <c r="O38" s="48">
        <f>VLOOKUP(F38,GDPpc_pop_area!A:J,7,0)</f>
        <v>0.3276950428076304</v>
      </c>
      <c r="P38" s="43">
        <v>-699998</v>
      </c>
      <c r="Q38" s="43">
        <v>1</v>
      </c>
      <c r="R38" s="43"/>
      <c r="S38" s="49">
        <f t="shared" si="3"/>
        <v>2747.456547612187</v>
      </c>
      <c r="T38" s="43"/>
      <c r="U38" s="50">
        <f t="shared" si="4"/>
        <v>909704842.566776</v>
      </c>
      <c r="V38" s="43"/>
      <c r="W38" s="48">
        <f t="shared" si="5"/>
        <v>909941848.7564365</v>
      </c>
      <c r="X38" s="48">
        <f t="shared" si="6"/>
        <v>909941848.7564365</v>
      </c>
      <c r="Y38" s="43"/>
      <c r="Z38" s="48">
        <f t="shared" si="7"/>
        <v>2806220.76785057</v>
      </c>
      <c r="AA38" s="48">
        <f t="shared" si="8"/>
        <v>2806220.76785057</v>
      </c>
      <c r="AB38" s="43"/>
      <c r="AC38" s="48">
        <f t="shared" si="9"/>
        <v>6603562.904213592</v>
      </c>
      <c r="AD38" s="48">
        <f t="shared" si="10"/>
        <v>6603562.904213592</v>
      </c>
      <c r="AE38" s="48">
        <f t="shared" si="11"/>
        <v>1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5" ht="12.75">
      <c r="A39" s="43">
        <f t="shared" si="0"/>
        <v>-699996</v>
      </c>
      <c r="B39" s="44">
        <v>-70</v>
      </c>
      <c r="C39" s="44">
        <v>4</v>
      </c>
      <c r="D39" s="45">
        <v>1</v>
      </c>
      <c r="E39" s="44">
        <v>19887</v>
      </c>
      <c r="F39" s="44" t="s">
        <v>16</v>
      </c>
      <c r="G39" s="44" t="s">
        <v>64</v>
      </c>
      <c r="H39" s="46">
        <f>VLOOKUP(A39,Area_pop!A:E,4,0)</f>
        <v>3421</v>
      </c>
      <c r="I39" s="43"/>
      <c r="J39" s="47">
        <f t="shared" si="2"/>
        <v>3421.568565482815</v>
      </c>
      <c r="K39" s="43">
        <f>VLOOKUP(A39,Area_pop!A:E,5,0)</f>
        <v>12096</v>
      </c>
      <c r="L39" s="45">
        <v>4759.143</v>
      </c>
      <c r="M39" s="43">
        <f t="shared" si="1"/>
        <v>12326.18037</v>
      </c>
      <c r="N39" s="46">
        <f>VLOOKUP(F39,GDPpc_pop_area!A:C,2,0)</f>
        <v>583024</v>
      </c>
      <c r="O39" s="48">
        <f>VLOOKUP(F39,GDPpc_pop_area!A:J,7,0)</f>
        <v>0.46446574563301973</v>
      </c>
      <c r="P39" s="43">
        <v>-699996</v>
      </c>
      <c r="Q39" s="43">
        <v>1</v>
      </c>
      <c r="R39" s="43"/>
      <c r="S39" s="49">
        <f t="shared" si="3"/>
        <v>3421.568565482815</v>
      </c>
      <c r="T39" s="43"/>
      <c r="U39" s="50">
        <f t="shared" si="4"/>
        <v>1994856591.3220527</v>
      </c>
      <c r="V39" s="43"/>
      <c r="W39" s="48">
        <f t="shared" si="5"/>
        <v>1995376313.0356297</v>
      </c>
      <c r="X39" s="48">
        <f t="shared" si="6"/>
        <v>1995376313.0356297</v>
      </c>
      <c r="Y39" s="43"/>
      <c r="Z39" s="48">
        <f t="shared" si="7"/>
        <v>6153653.0680176355</v>
      </c>
      <c r="AA39" s="48">
        <f t="shared" si="8"/>
        <v>6153653.0680176355</v>
      </c>
      <c r="AB39" s="43"/>
      <c r="AC39" s="48">
        <f t="shared" si="9"/>
        <v>14480697.88054725</v>
      </c>
      <c r="AD39" s="48">
        <f t="shared" si="10"/>
        <v>14480697.88054725</v>
      </c>
      <c r="AE39" s="48">
        <f t="shared" si="11"/>
        <v>1</v>
      </c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12.75">
      <c r="A40" s="43">
        <f t="shared" si="0"/>
        <v>-689999</v>
      </c>
      <c r="B40" s="44">
        <v>-69</v>
      </c>
      <c r="C40" s="44">
        <v>1</v>
      </c>
      <c r="D40" s="45">
        <v>0.233</v>
      </c>
      <c r="E40" s="44">
        <v>20070</v>
      </c>
      <c r="F40" s="44" t="s">
        <v>57</v>
      </c>
      <c r="G40" s="44" t="s">
        <v>64</v>
      </c>
      <c r="H40" s="46">
        <f>VLOOKUP(A40,Area_pop!A:E,4,0)</f>
        <v>284</v>
      </c>
      <c r="I40" s="43"/>
      <c r="J40" s="47">
        <f t="shared" si="2"/>
        <v>284.04720040839504</v>
      </c>
      <c r="K40" s="43">
        <f>VLOOKUP(A40,Area_pop!A:E,5,0)</f>
        <v>2794</v>
      </c>
      <c r="L40" s="45">
        <v>4772.224</v>
      </c>
      <c r="M40" s="43">
        <f t="shared" si="1"/>
        <v>12360.060159999999</v>
      </c>
      <c r="N40" s="46">
        <f>VLOOKUP(F40,GDPpc_pop_area!A:C,2,0)</f>
        <v>331108</v>
      </c>
      <c r="O40" s="48">
        <f>VLOOKUP(F40,GDPpc_pop_area!A:J,7,0)</f>
        <v>0.3276950428076304</v>
      </c>
      <c r="P40" s="43">
        <v>-689999</v>
      </c>
      <c r="Q40" s="43">
        <v>1</v>
      </c>
      <c r="R40" s="43"/>
      <c r="S40" s="49">
        <f t="shared" si="3"/>
        <v>284.04720040839504</v>
      </c>
      <c r="T40" s="43"/>
      <c r="U40" s="50">
        <f t="shared" si="4"/>
        <v>94050300.43282287</v>
      </c>
      <c r="V40" s="43"/>
      <c r="W40" s="48">
        <f t="shared" si="5"/>
        <v>94074803.43896177</v>
      </c>
      <c r="X40" s="48">
        <f t="shared" si="6"/>
        <v>94074803.43896177</v>
      </c>
      <c r="Y40" s="43"/>
      <c r="Z40" s="48">
        <f t="shared" si="7"/>
        <v>290122.5693737029</v>
      </c>
      <c r="AA40" s="48">
        <f t="shared" si="8"/>
        <v>290122.5693737029</v>
      </c>
      <c r="AB40" s="43"/>
      <c r="AC40" s="48">
        <f t="shared" si="9"/>
        <v>682712.7283569933</v>
      </c>
      <c r="AD40" s="48">
        <f t="shared" si="10"/>
        <v>682712.7283569933</v>
      </c>
      <c r="AE40" s="48">
        <f t="shared" si="11"/>
        <v>0.233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ht="12.75">
      <c r="A41" s="43">
        <f t="shared" si="0"/>
        <v>-689998</v>
      </c>
      <c r="B41" s="44">
        <v>-69</v>
      </c>
      <c r="C41" s="44">
        <v>2</v>
      </c>
      <c r="D41" s="45">
        <v>1</v>
      </c>
      <c r="E41" s="44">
        <v>20069</v>
      </c>
      <c r="F41" s="44" t="s">
        <v>57</v>
      </c>
      <c r="G41" s="44" t="s">
        <v>64</v>
      </c>
      <c r="H41" s="46">
        <f>VLOOKUP(A41,Area_pop!A:E,4,0)</f>
        <v>2194</v>
      </c>
      <c r="I41" s="43"/>
      <c r="J41" s="47">
        <f t="shared" si="2"/>
        <v>2194.364639774714</v>
      </c>
      <c r="K41" s="43">
        <f>VLOOKUP(A41,Area_pop!A:E,5,0)</f>
        <v>12112</v>
      </c>
      <c r="L41" s="45">
        <v>4769.317</v>
      </c>
      <c r="M41" s="43">
        <f t="shared" si="1"/>
        <v>12352.53103</v>
      </c>
      <c r="N41" s="46">
        <f>VLOOKUP(F41,GDPpc_pop_area!A:C,2,0)</f>
        <v>331108</v>
      </c>
      <c r="O41" s="48">
        <f>VLOOKUP(F41,GDPpc_pop_area!A:J,7,0)</f>
        <v>0.3276950428076304</v>
      </c>
      <c r="P41" s="43">
        <v>-689998</v>
      </c>
      <c r="Q41" s="43">
        <v>1</v>
      </c>
      <c r="R41" s="43"/>
      <c r="S41" s="49">
        <f t="shared" si="3"/>
        <v>2194.364639774714</v>
      </c>
      <c r="T41" s="43"/>
      <c r="U41" s="50">
        <f t="shared" si="4"/>
        <v>726571687.146526</v>
      </c>
      <c r="V41" s="43"/>
      <c r="W41" s="48">
        <f t="shared" si="5"/>
        <v>726760981.496768</v>
      </c>
      <c r="X41" s="48">
        <f t="shared" si="6"/>
        <v>726760981.496768</v>
      </c>
      <c r="Y41" s="43"/>
      <c r="Z41" s="48">
        <f t="shared" si="7"/>
        <v>2241299.0042461413</v>
      </c>
      <c r="AA41" s="48">
        <f t="shared" si="8"/>
        <v>2241299.0042461413</v>
      </c>
      <c r="AB41" s="43"/>
      <c r="AC41" s="48">
        <f t="shared" si="9"/>
        <v>5274196.218363532</v>
      </c>
      <c r="AD41" s="48">
        <f t="shared" si="10"/>
        <v>5274196.218363532</v>
      </c>
      <c r="AE41" s="48">
        <f t="shared" si="11"/>
        <v>1</v>
      </c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12.75">
      <c r="A42" s="43">
        <f t="shared" si="0"/>
        <v>-689996</v>
      </c>
      <c r="B42" s="44">
        <v>-69</v>
      </c>
      <c r="C42" s="44">
        <v>4</v>
      </c>
      <c r="D42" s="45">
        <v>1</v>
      </c>
      <c r="E42" s="44">
        <v>20067</v>
      </c>
      <c r="F42" s="44" t="s">
        <v>16</v>
      </c>
      <c r="G42" s="44" t="s">
        <v>64</v>
      </c>
      <c r="H42" s="46">
        <f>VLOOKUP(A42,Area_pop!A:E,4,0)</f>
        <v>2989</v>
      </c>
      <c r="I42" s="43"/>
      <c r="J42" s="47">
        <f t="shared" si="2"/>
        <v>2989.4967676784954</v>
      </c>
      <c r="K42" s="43">
        <f>VLOOKUP(A42,Area_pop!A:E,5,0)</f>
        <v>12096</v>
      </c>
      <c r="L42" s="45">
        <v>4759.143</v>
      </c>
      <c r="M42" s="43">
        <f t="shared" si="1"/>
        <v>12326.18037</v>
      </c>
      <c r="N42" s="46">
        <f>VLOOKUP(F42,GDPpc_pop_area!A:C,2,0)</f>
        <v>583024</v>
      </c>
      <c r="O42" s="48">
        <f>VLOOKUP(F42,GDPpc_pop_area!A:J,7,0)</f>
        <v>0.46446574563301973</v>
      </c>
      <c r="P42" s="43">
        <v>-689996</v>
      </c>
      <c r="Q42" s="43">
        <v>1</v>
      </c>
      <c r="R42" s="43"/>
      <c r="S42" s="49">
        <f t="shared" si="3"/>
        <v>2989.4967676784954</v>
      </c>
      <c r="T42" s="43"/>
      <c r="U42" s="50">
        <f t="shared" si="4"/>
        <v>1742948363.4789872</v>
      </c>
      <c r="V42" s="43"/>
      <c r="W42" s="48">
        <f t="shared" si="5"/>
        <v>1743402455.3240273</v>
      </c>
      <c r="X42" s="48">
        <f t="shared" si="6"/>
        <v>1743402455.3240273</v>
      </c>
      <c r="Y42" s="43"/>
      <c r="Z42" s="48">
        <f t="shared" si="7"/>
        <v>5376576.7378850365</v>
      </c>
      <c r="AA42" s="48">
        <f t="shared" si="8"/>
        <v>5376576.7378850365</v>
      </c>
      <c r="AB42" s="43"/>
      <c r="AC42" s="48">
        <f t="shared" si="9"/>
        <v>12652091.775783608</v>
      </c>
      <c r="AD42" s="48">
        <f t="shared" si="10"/>
        <v>12652091.775783608</v>
      </c>
      <c r="AE42" s="48">
        <f t="shared" si="11"/>
        <v>1</v>
      </c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1:55" ht="12.75">
      <c r="A43" s="43">
        <f t="shared" si="0"/>
        <v>-689995</v>
      </c>
      <c r="B43" s="44">
        <v>-69</v>
      </c>
      <c r="C43" s="44">
        <v>5</v>
      </c>
      <c r="D43" s="45">
        <v>1</v>
      </c>
      <c r="E43" s="44">
        <v>20066</v>
      </c>
      <c r="F43" s="44" t="s">
        <v>16</v>
      </c>
      <c r="G43" s="44" t="s">
        <v>64</v>
      </c>
      <c r="H43" s="46">
        <f>VLOOKUP(A43,Area_pop!A:E,4,0)</f>
        <v>4207</v>
      </c>
      <c r="I43" s="43"/>
      <c r="J43" s="47">
        <f t="shared" si="2"/>
        <v>4207.699197599007</v>
      </c>
      <c r="K43" s="43">
        <f>VLOOKUP(A43,Area_pop!A:E,5,0)</f>
        <v>12096</v>
      </c>
      <c r="L43" s="45">
        <v>4751.884</v>
      </c>
      <c r="M43" s="43">
        <f t="shared" si="1"/>
        <v>12307.37956</v>
      </c>
      <c r="N43" s="46">
        <f>VLOOKUP(F43,GDPpc_pop_area!A:C,2,0)</f>
        <v>583024</v>
      </c>
      <c r="O43" s="48">
        <f>VLOOKUP(F43,GDPpc_pop_area!A:J,7,0)</f>
        <v>0.46446574563301973</v>
      </c>
      <c r="P43" s="43">
        <v>-689995</v>
      </c>
      <c r="Q43" s="43">
        <v>1</v>
      </c>
      <c r="R43" s="43"/>
      <c r="S43" s="49">
        <f t="shared" si="3"/>
        <v>4207.699197599007</v>
      </c>
      <c r="T43" s="43"/>
      <c r="U43" s="50">
        <f t="shared" si="4"/>
        <v>2453189616.980963</v>
      </c>
      <c r="V43" s="43"/>
      <c r="W43" s="48">
        <f t="shared" si="5"/>
        <v>2453828748.5942397</v>
      </c>
      <c r="X43" s="48">
        <f t="shared" si="6"/>
        <v>2453828748.5942397</v>
      </c>
      <c r="Y43" s="43"/>
      <c r="Z43" s="48">
        <f t="shared" si="7"/>
        <v>7567500.279786668</v>
      </c>
      <c r="AA43" s="48">
        <f t="shared" si="8"/>
        <v>7567500.279786668</v>
      </c>
      <c r="AB43" s="43"/>
      <c r="AC43" s="48">
        <f t="shared" si="9"/>
        <v>17807745.098936647</v>
      </c>
      <c r="AD43" s="48">
        <f t="shared" si="10"/>
        <v>17807745.098936647</v>
      </c>
      <c r="AE43" s="48">
        <f t="shared" si="11"/>
        <v>1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ht="12.75">
      <c r="A44" s="43">
        <f t="shared" si="0"/>
        <v>-689994</v>
      </c>
      <c r="B44" s="44">
        <v>-69</v>
      </c>
      <c r="C44" s="44">
        <v>6</v>
      </c>
      <c r="D44" s="45">
        <v>0.185</v>
      </c>
      <c r="E44" s="44">
        <v>20065</v>
      </c>
      <c r="F44" s="44" t="s">
        <v>16</v>
      </c>
      <c r="G44" s="44" t="s">
        <v>64</v>
      </c>
      <c r="H44" s="46">
        <f>VLOOKUP(A44,Area_pop!A:E,4,0)</f>
        <v>947</v>
      </c>
      <c r="I44" s="43"/>
      <c r="J44" s="47">
        <f t="shared" si="2"/>
        <v>947.1573900941904</v>
      </c>
      <c r="K44" s="43">
        <f>VLOOKUP(A44,Area_pop!A:E,5,0)</f>
        <v>2181</v>
      </c>
      <c r="L44" s="45">
        <v>4743.174</v>
      </c>
      <c r="M44" s="43">
        <f t="shared" si="1"/>
        <v>12284.82066</v>
      </c>
      <c r="N44" s="46">
        <f>VLOOKUP(F44,GDPpc_pop_area!A:C,2,0)</f>
        <v>583024</v>
      </c>
      <c r="O44" s="48">
        <f>VLOOKUP(F44,GDPpc_pop_area!A:J,7,0)</f>
        <v>0.46446574563301973</v>
      </c>
      <c r="P44" s="43">
        <v>-689994</v>
      </c>
      <c r="Q44" s="43">
        <v>1</v>
      </c>
      <c r="R44" s="43"/>
      <c r="S44" s="49">
        <f t="shared" si="3"/>
        <v>947.1573900941904</v>
      </c>
      <c r="T44" s="43"/>
      <c r="U44" s="50">
        <f t="shared" si="4"/>
        <v>552215490.2022753</v>
      </c>
      <c r="V44" s="43"/>
      <c r="W44" s="48">
        <f t="shared" si="5"/>
        <v>552359359.3816841</v>
      </c>
      <c r="X44" s="48">
        <f t="shared" si="6"/>
        <v>552359359.3816841</v>
      </c>
      <c r="Y44" s="43"/>
      <c r="Z44" s="48">
        <f t="shared" si="7"/>
        <v>1703452.0477675241</v>
      </c>
      <c r="AA44" s="48">
        <f t="shared" si="8"/>
        <v>1703452.0477675241</v>
      </c>
      <c r="AB44" s="43"/>
      <c r="AC44" s="48">
        <f t="shared" si="9"/>
        <v>4008541.623173997</v>
      </c>
      <c r="AD44" s="48">
        <f t="shared" si="10"/>
        <v>4008541.623173997</v>
      </c>
      <c r="AE44" s="48">
        <f t="shared" si="11"/>
        <v>0.185</v>
      </c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ht="12.75">
      <c r="A45" s="43">
        <f t="shared" si="0"/>
        <v>-679999</v>
      </c>
      <c r="B45" s="44">
        <v>-68</v>
      </c>
      <c r="C45" s="44">
        <v>1</v>
      </c>
      <c r="D45" s="45">
        <v>0.149</v>
      </c>
      <c r="E45" s="44">
        <v>20250</v>
      </c>
      <c r="F45" s="44" t="s">
        <v>57</v>
      </c>
      <c r="G45" s="44" t="s">
        <v>64</v>
      </c>
      <c r="H45" s="46">
        <f>VLOOKUP(A45,Area_pop!A:E,4,0)</f>
        <v>264</v>
      </c>
      <c r="I45" s="43"/>
      <c r="J45" s="47">
        <f t="shared" si="2"/>
        <v>264.04387643597283</v>
      </c>
      <c r="K45" s="43">
        <f>VLOOKUP(A45,Area_pop!A:E,5,0)</f>
        <v>1851</v>
      </c>
      <c r="L45" s="45">
        <v>4772.224</v>
      </c>
      <c r="M45" s="43">
        <f t="shared" si="1"/>
        <v>12360.060159999999</v>
      </c>
      <c r="N45" s="46">
        <f>VLOOKUP(F45,GDPpc_pop_area!A:C,2,0)</f>
        <v>331108</v>
      </c>
      <c r="O45" s="48">
        <f>VLOOKUP(F45,GDPpc_pop_area!A:J,7,0)</f>
        <v>0.3276950428076304</v>
      </c>
      <c r="P45" s="43">
        <v>-679999</v>
      </c>
      <c r="Q45" s="43">
        <v>1</v>
      </c>
      <c r="R45" s="43"/>
      <c r="S45" s="49">
        <f t="shared" si="3"/>
        <v>264.04387643597283</v>
      </c>
      <c r="T45" s="43"/>
      <c r="U45" s="50">
        <f t="shared" si="4"/>
        <v>87427039.8389621</v>
      </c>
      <c r="V45" s="43"/>
      <c r="W45" s="48">
        <f t="shared" si="5"/>
        <v>87449817.2812884</v>
      </c>
      <c r="X45" s="48">
        <f t="shared" si="6"/>
        <v>87449817.2812884</v>
      </c>
      <c r="Y45" s="43"/>
      <c r="Z45" s="48">
        <f t="shared" si="7"/>
        <v>269691.40251639986</v>
      </c>
      <c r="AA45" s="48">
        <f t="shared" si="8"/>
        <v>269691.40251639986</v>
      </c>
      <c r="AB45" s="43"/>
      <c r="AC45" s="48">
        <f t="shared" si="9"/>
        <v>634634.3672050922</v>
      </c>
      <c r="AD45" s="48">
        <f t="shared" si="10"/>
        <v>634634.3672050922</v>
      </c>
      <c r="AE45" s="48">
        <f t="shared" si="11"/>
        <v>0.149</v>
      </c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1:55" ht="12.75">
      <c r="A46" s="43">
        <f t="shared" si="0"/>
        <v>-679998</v>
      </c>
      <c r="B46" s="44">
        <v>-68</v>
      </c>
      <c r="C46" s="44">
        <v>2</v>
      </c>
      <c r="D46" s="45">
        <v>0.571</v>
      </c>
      <c r="E46" s="44">
        <v>20249</v>
      </c>
      <c r="F46" s="44" t="s">
        <v>57</v>
      </c>
      <c r="G46" s="44" t="s">
        <v>64</v>
      </c>
      <c r="H46" s="46">
        <f>VLOOKUP(A46,Area_pop!A:E,4,0)</f>
        <v>1124</v>
      </c>
      <c r="I46" s="43"/>
      <c r="J46" s="47">
        <f t="shared" si="2"/>
        <v>1124.1868072501268</v>
      </c>
      <c r="K46" s="43">
        <f>VLOOKUP(A46,Area_pop!A:E,5,0)</f>
        <v>6908</v>
      </c>
      <c r="L46" s="45">
        <v>4769.317</v>
      </c>
      <c r="M46" s="43">
        <f t="shared" si="1"/>
        <v>12352.53103</v>
      </c>
      <c r="N46" s="46">
        <f>VLOOKUP(F46,GDPpc_pop_area!A:C,2,0)</f>
        <v>331108</v>
      </c>
      <c r="O46" s="48">
        <f>VLOOKUP(F46,GDPpc_pop_area!A:J,7,0)</f>
        <v>0.3276950428076304</v>
      </c>
      <c r="P46" s="43">
        <v>-679998</v>
      </c>
      <c r="Q46" s="43">
        <v>1</v>
      </c>
      <c r="R46" s="43"/>
      <c r="S46" s="49">
        <f t="shared" si="3"/>
        <v>1124.1868072501268</v>
      </c>
      <c r="T46" s="43"/>
      <c r="U46" s="50">
        <f t="shared" si="4"/>
        <v>372227245.37497497</v>
      </c>
      <c r="V46" s="43"/>
      <c r="W46" s="48">
        <f t="shared" si="5"/>
        <v>372324222.061243</v>
      </c>
      <c r="X46" s="48">
        <f t="shared" si="6"/>
        <v>372324222.061243</v>
      </c>
      <c r="Y46" s="43"/>
      <c r="Z46" s="48">
        <f t="shared" si="7"/>
        <v>1148231.5773804297</v>
      </c>
      <c r="AA46" s="48">
        <f t="shared" si="8"/>
        <v>1148231.5773804297</v>
      </c>
      <c r="AB46" s="43"/>
      <c r="AC46" s="48">
        <f t="shared" si="9"/>
        <v>2702003.896736832</v>
      </c>
      <c r="AD46" s="48">
        <f t="shared" si="10"/>
        <v>2702003.896736832</v>
      </c>
      <c r="AE46" s="48">
        <f t="shared" si="11"/>
        <v>0.571</v>
      </c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ht="12.75">
      <c r="A47" s="43">
        <f t="shared" si="0"/>
        <v>-679995</v>
      </c>
      <c r="B47" s="44">
        <v>-68</v>
      </c>
      <c r="C47" s="44">
        <v>5</v>
      </c>
      <c r="D47" s="45">
        <v>0.305</v>
      </c>
      <c r="E47" s="44">
        <v>20246</v>
      </c>
      <c r="F47" s="44" t="s">
        <v>16</v>
      </c>
      <c r="G47" s="44" t="s">
        <v>64</v>
      </c>
      <c r="H47" s="46">
        <f>VLOOKUP(A47,Area_pop!A:E,4,0)</f>
        <v>1869</v>
      </c>
      <c r="I47" s="43"/>
      <c r="J47" s="47">
        <f t="shared" si="2"/>
        <v>1869.310625222853</v>
      </c>
      <c r="K47" s="43">
        <f>VLOOKUP(A47,Area_pop!A:E,5,0)</f>
        <v>3774</v>
      </c>
      <c r="L47" s="45">
        <v>4751.884</v>
      </c>
      <c r="M47" s="43">
        <f t="shared" si="1"/>
        <v>12307.37956</v>
      </c>
      <c r="N47" s="46">
        <f>VLOOKUP(F47,GDPpc_pop_area!A:C,2,0)</f>
        <v>583024</v>
      </c>
      <c r="O47" s="48">
        <f>VLOOKUP(F47,GDPpc_pop_area!A:J,7,0)</f>
        <v>0.46446574563301973</v>
      </c>
      <c r="P47" s="43">
        <v>-679995</v>
      </c>
      <c r="Q47" s="43">
        <v>1</v>
      </c>
      <c r="R47" s="43"/>
      <c r="S47" s="49">
        <f t="shared" si="3"/>
        <v>1869.310625222853</v>
      </c>
      <c r="T47" s="43"/>
      <c r="U47" s="50">
        <f t="shared" si="4"/>
        <v>1089852957.9599288</v>
      </c>
      <c r="V47" s="43"/>
      <c r="W47" s="48">
        <f t="shared" si="5"/>
        <v>1090136898.2939467</v>
      </c>
      <c r="X47" s="48">
        <f t="shared" si="6"/>
        <v>1090136898.2939467</v>
      </c>
      <c r="Y47" s="43"/>
      <c r="Z47" s="48">
        <f t="shared" si="7"/>
        <v>3361934.400504227</v>
      </c>
      <c r="AA47" s="48">
        <f t="shared" si="8"/>
        <v>3361934.400504227</v>
      </c>
      <c r="AB47" s="43"/>
      <c r="AC47" s="48">
        <f t="shared" si="9"/>
        <v>7911261.133803802</v>
      </c>
      <c r="AD47" s="48">
        <f t="shared" si="10"/>
        <v>7911261.133803802</v>
      </c>
      <c r="AE47" s="48">
        <f t="shared" si="11"/>
        <v>0.305</v>
      </c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1:55" ht="12.75">
      <c r="A48" s="43">
        <f t="shared" si="0"/>
        <v>-679994</v>
      </c>
      <c r="B48" s="44">
        <v>-68</v>
      </c>
      <c r="C48" s="44">
        <v>6</v>
      </c>
      <c r="D48" s="45">
        <v>0.142</v>
      </c>
      <c r="E48" s="44">
        <v>20245</v>
      </c>
      <c r="F48" s="44" t="s">
        <v>16</v>
      </c>
      <c r="G48" s="44" t="s">
        <v>64</v>
      </c>
      <c r="H48" s="46">
        <f>VLOOKUP(A48,Area_pop!A:E,4,0)</f>
        <v>962</v>
      </c>
      <c r="I48" s="43"/>
      <c r="J48" s="47">
        <f t="shared" si="2"/>
        <v>962.1598830735071</v>
      </c>
      <c r="K48" s="43">
        <f>VLOOKUP(A48,Area_pop!A:E,5,0)</f>
        <v>1685</v>
      </c>
      <c r="L48" s="45">
        <v>4743.174</v>
      </c>
      <c r="M48" s="43">
        <f t="shared" si="1"/>
        <v>12284.82066</v>
      </c>
      <c r="N48" s="46">
        <f>VLOOKUP(F48,GDPpc_pop_area!A:C,2,0)</f>
        <v>583024</v>
      </c>
      <c r="O48" s="48">
        <f>VLOOKUP(F48,GDPpc_pop_area!A:J,7,0)</f>
        <v>0.46446574563301973</v>
      </c>
      <c r="P48" s="43">
        <v>-679994</v>
      </c>
      <c r="Q48" s="43">
        <v>1</v>
      </c>
      <c r="R48" s="43"/>
      <c r="S48" s="49">
        <f t="shared" si="3"/>
        <v>962.1598830735071</v>
      </c>
      <c r="T48" s="43"/>
      <c r="U48" s="50">
        <f t="shared" si="4"/>
        <v>560962303.6690484</v>
      </c>
      <c r="V48" s="43"/>
      <c r="W48" s="48">
        <f t="shared" si="5"/>
        <v>561108451.663337</v>
      </c>
      <c r="X48" s="48">
        <f t="shared" si="6"/>
        <v>561108451.663337</v>
      </c>
      <c r="Y48" s="43"/>
      <c r="Z48" s="48">
        <f t="shared" si="7"/>
        <v>1730433.8647860172</v>
      </c>
      <c r="AA48" s="48">
        <f t="shared" si="8"/>
        <v>1730433.8647860172</v>
      </c>
      <c r="AB48" s="43"/>
      <c r="AC48" s="48">
        <f t="shared" si="9"/>
        <v>4072034.890700512</v>
      </c>
      <c r="AD48" s="48">
        <f t="shared" si="10"/>
        <v>4072034.890700512</v>
      </c>
      <c r="AE48" s="48">
        <f t="shared" si="11"/>
        <v>0.142</v>
      </c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ht="12.75">
      <c r="A49" s="43">
        <f t="shared" si="0"/>
        <v>-669999</v>
      </c>
      <c r="B49" s="44">
        <v>-67</v>
      </c>
      <c r="C49" s="44">
        <v>1</v>
      </c>
      <c r="D49" s="45">
        <v>0.033</v>
      </c>
      <c r="E49" s="44">
        <v>20430</v>
      </c>
      <c r="F49" s="44" t="s">
        <v>57</v>
      </c>
      <c r="G49" s="44" t="s">
        <v>64</v>
      </c>
      <c r="H49" s="46">
        <f>VLOOKUP(A49,Area_pop!A:E,4,0)</f>
        <v>38</v>
      </c>
      <c r="I49" s="43"/>
      <c r="J49" s="47">
        <f t="shared" si="2"/>
        <v>38.00631554760215</v>
      </c>
      <c r="K49" s="43">
        <f>VLOOKUP(A49,Area_pop!A:E,5,0)</f>
        <v>431</v>
      </c>
      <c r="L49" s="45">
        <v>4772.224</v>
      </c>
      <c r="M49" s="43">
        <f t="shared" si="1"/>
        <v>12360.060159999999</v>
      </c>
      <c r="N49" s="46">
        <f>VLOOKUP(F49,GDPpc_pop_area!A:C,2,0)</f>
        <v>331108</v>
      </c>
      <c r="O49" s="48">
        <f>VLOOKUP(F49,GDPpc_pop_area!A:J,7,0)</f>
        <v>0.3276950428076304</v>
      </c>
      <c r="P49" s="43">
        <v>-669999</v>
      </c>
      <c r="Q49" s="43">
        <v>1</v>
      </c>
      <c r="R49" s="43"/>
      <c r="S49" s="49">
        <f t="shared" si="3"/>
        <v>38.00631554760215</v>
      </c>
      <c r="T49" s="43"/>
      <c r="U49" s="50">
        <f t="shared" si="4"/>
        <v>12584195.128335452</v>
      </c>
      <c r="V49" s="43"/>
      <c r="W49" s="48">
        <f t="shared" si="5"/>
        <v>12587473.69957939</v>
      </c>
      <c r="X49" s="48">
        <f t="shared" si="6"/>
        <v>12587473.69957939</v>
      </c>
      <c r="Y49" s="43"/>
      <c r="Z49" s="48">
        <f t="shared" si="7"/>
        <v>38819.21702887574</v>
      </c>
      <c r="AA49" s="48">
        <f t="shared" si="8"/>
        <v>38819.21702887574</v>
      </c>
      <c r="AB49" s="43"/>
      <c r="AC49" s="48">
        <f t="shared" si="9"/>
        <v>91348.88618861177</v>
      </c>
      <c r="AD49" s="48">
        <f t="shared" si="10"/>
        <v>91348.88618861177</v>
      </c>
      <c r="AE49" s="48">
        <f t="shared" si="11"/>
        <v>0.033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12.75">
      <c r="A50" s="43">
        <f t="shared" si="0"/>
        <v>-780000</v>
      </c>
      <c r="B50" s="44">
        <v>-78</v>
      </c>
      <c r="C50" s="44">
        <v>0</v>
      </c>
      <c r="D50" s="45">
        <v>0.369</v>
      </c>
      <c r="E50" s="44">
        <v>18451</v>
      </c>
      <c r="F50" s="44" t="s">
        <v>43</v>
      </c>
      <c r="G50" s="44" t="s">
        <v>64</v>
      </c>
      <c r="H50" s="46">
        <f>VLOOKUP(A50,Area_pop!A:E,4,0)</f>
        <v>324184</v>
      </c>
      <c r="I50" s="43"/>
      <c r="J50" s="47">
        <f t="shared" si="2"/>
        <v>324237.87893378566</v>
      </c>
      <c r="K50" s="43">
        <f>VLOOKUP(A50,Area_pop!A:E,5,0)</f>
        <v>5280</v>
      </c>
      <c r="L50" s="45">
        <v>4773.68</v>
      </c>
      <c r="M50" s="43">
        <f t="shared" si="1"/>
        <v>12363.8312</v>
      </c>
      <c r="N50" s="46">
        <f>VLOOKUP(F50,GDPpc_pop_area!A:C,2,0)</f>
        <v>286285</v>
      </c>
      <c r="O50" s="48">
        <f>VLOOKUP(F50,GDPpc_pop_area!A:J,7,0)</f>
        <v>39.99735669277521</v>
      </c>
      <c r="P50" s="43">
        <v>-780000</v>
      </c>
      <c r="Q50" s="43">
        <v>2</v>
      </c>
      <c r="R50" s="49">
        <f>D50*O50*M50</f>
        <v>182478.08907379964</v>
      </c>
      <c r="S50" s="49">
        <f>(R50*J50)/(R$50+R$51)</f>
        <v>315625.01099302364</v>
      </c>
      <c r="T50" s="49">
        <f>SUM(S50:S51)</f>
        <v>324237.8789337856</v>
      </c>
      <c r="U50" s="50">
        <f t="shared" si="4"/>
        <v>90358706272.13777</v>
      </c>
      <c r="V50" s="43"/>
      <c r="W50" s="48">
        <f t="shared" si="5"/>
        <v>90382247504.05623</v>
      </c>
      <c r="X50" s="48">
        <f>SUM(W50:W51)</f>
        <v>93247694014.04218</v>
      </c>
      <c r="Y50" s="43"/>
      <c r="Z50" s="48">
        <f t="shared" si="7"/>
        <v>278734888.75966907</v>
      </c>
      <c r="AA50" s="48">
        <f>SUM(Z50:Z51)</f>
        <v>287571800.1694221</v>
      </c>
      <c r="AB50" s="43"/>
      <c r="AC50" s="48">
        <f t="shared" si="9"/>
        <v>655915383.6400752</v>
      </c>
      <c r="AD50" s="48">
        <f>SUM(AC50:AC51)</f>
        <v>676710290.8126724</v>
      </c>
      <c r="AE50" s="48">
        <f>SUM(D50:D51)</f>
        <v>0.409</v>
      </c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ht="12.75">
      <c r="A51" s="43">
        <f t="shared" si="0"/>
        <v>-780000</v>
      </c>
      <c r="B51" s="44">
        <v>-78</v>
      </c>
      <c r="C51" s="44">
        <v>0</v>
      </c>
      <c r="D51" s="45">
        <v>0.04</v>
      </c>
      <c r="E51" s="44">
        <v>18451</v>
      </c>
      <c r="F51" s="44" t="s">
        <v>15</v>
      </c>
      <c r="G51" s="44" t="s">
        <v>64</v>
      </c>
      <c r="H51" s="46">
        <f>VLOOKUP(A51,Area_pop!A:E,4,0)</f>
        <v>324184</v>
      </c>
      <c r="I51" s="43"/>
      <c r="J51" s="47">
        <f t="shared" si="2"/>
        <v>324237.87893378566</v>
      </c>
      <c r="K51" s="43">
        <f>VLOOKUP(A51,Area_pop!A:E,5,0)</f>
        <v>5280</v>
      </c>
      <c r="L51" s="45">
        <v>4773.68</v>
      </c>
      <c r="M51" s="43">
        <f t="shared" si="1"/>
        <v>12363.8312</v>
      </c>
      <c r="N51" s="46">
        <f>VLOOKUP(F51,GDPpc_pop_area!A:C,2,0)</f>
        <v>332607</v>
      </c>
      <c r="O51" s="48">
        <f>VLOOKUP(F51,GDPpc_pop_area!A:J,7,0)</f>
        <v>10.068714895519845</v>
      </c>
      <c r="P51" s="43">
        <v>-780000</v>
      </c>
      <c r="Q51" s="43">
        <v>2</v>
      </c>
      <c r="R51" s="49">
        <f aca="true" t="shared" si="12" ref="R51:R114">D51*O51*M51</f>
        <v>4979.5156547653205</v>
      </c>
      <c r="S51" s="49">
        <f>(R51*J51)/(R$50+R$51)</f>
        <v>8612.86794076198</v>
      </c>
      <c r="T51" s="49"/>
      <c r="U51" s="50">
        <f t="shared" si="4"/>
        <v>2864700167.17302</v>
      </c>
      <c r="V51" s="43"/>
      <c r="W51" s="48">
        <f t="shared" si="5"/>
        <v>2865446509.9859543</v>
      </c>
      <c r="X51" s="48"/>
      <c r="Y51" s="43"/>
      <c r="Z51" s="48">
        <f t="shared" si="7"/>
        <v>8836911.409753032</v>
      </c>
      <c r="AA51" s="48"/>
      <c r="AB51" s="43"/>
      <c r="AC51" s="48">
        <f t="shared" si="9"/>
        <v>20794907.172597174</v>
      </c>
      <c r="AD51" s="48"/>
      <c r="AE51" s="48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ht="12.75">
      <c r="A52" s="43">
        <f t="shared" si="0"/>
        <v>-779998</v>
      </c>
      <c r="B52" s="44">
        <v>-78</v>
      </c>
      <c r="C52" s="44">
        <v>2</v>
      </c>
      <c r="D52" s="45">
        <v>0.682</v>
      </c>
      <c r="E52" s="44">
        <v>18449</v>
      </c>
      <c r="F52" s="44" t="s">
        <v>2</v>
      </c>
      <c r="G52" s="44" t="s">
        <v>64</v>
      </c>
      <c r="H52" s="46">
        <f>VLOOKUP(A52,Area_pop!A:E,4,0)</f>
        <v>165751</v>
      </c>
      <c r="I52" s="43"/>
      <c r="J52" s="47">
        <f t="shared" si="2"/>
        <v>165778.54758764748</v>
      </c>
      <c r="K52" s="43">
        <f>VLOOKUP(A52,Area_pop!A:E,5,0)</f>
        <v>10995</v>
      </c>
      <c r="L52" s="45">
        <v>4769.317</v>
      </c>
      <c r="M52" s="43">
        <f t="shared" si="1"/>
        <v>12352.53103</v>
      </c>
      <c r="N52" s="46">
        <f>VLOOKUP(F52,GDPpc_pop_area!A:C,2,0)</f>
        <v>338451</v>
      </c>
      <c r="O52" s="48">
        <f>VLOOKUP(F52,GDPpc_pop_area!A:J,7,0)</f>
        <v>36.04500421663299</v>
      </c>
      <c r="P52" s="43">
        <v>-779998</v>
      </c>
      <c r="Q52" s="43">
        <v>2</v>
      </c>
      <c r="R52" s="49">
        <f t="shared" si="12"/>
        <v>303658.476548584</v>
      </c>
      <c r="S52" s="49">
        <f>(R52*J52)/(R$52+R$53)</f>
        <v>124770.78229142436</v>
      </c>
      <c r="T52" s="49">
        <f aca="true" t="shared" si="13" ref="T52:T114">SUM(S52:S53)</f>
        <v>165778.54758764748</v>
      </c>
      <c r="U52" s="50">
        <f t="shared" si="4"/>
        <v>42228796037.314865</v>
      </c>
      <c r="V52" s="43"/>
      <c r="W52" s="48">
        <f t="shared" si="5"/>
        <v>42239797942.08049</v>
      </c>
      <c r="X52" s="48">
        <f aca="true" t="shared" si="14" ref="X52:X114">SUM(W52:W53)</f>
        <v>53982764638.32057</v>
      </c>
      <c r="Y52" s="43"/>
      <c r="Z52" s="48">
        <f t="shared" si="7"/>
        <v>130265684.9741241</v>
      </c>
      <c r="AA52" s="48">
        <f aca="true" t="shared" si="15" ref="AA52:AA114">SUM(Z52:Z53)</f>
        <v>166480479.42961806</v>
      </c>
      <c r="AB52" s="43"/>
      <c r="AC52" s="48">
        <f t="shared" si="9"/>
        <v>306539547.7227493</v>
      </c>
      <c r="AD52" s="48">
        <f aca="true" t="shared" si="16" ref="AD52:AD114">SUM(AC52:AC53)</f>
        <v>391759739.94347566</v>
      </c>
      <c r="AE52" s="48">
        <f aca="true" t="shared" si="17" ref="AE52:AE114">SUM(D52:D53)</f>
        <v>0.8840000000000001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ht="12.75">
      <c r="A53" s="43">
        <f t="shared" si="0"/>
        <v>-779998</v>
      </c>
      <c r="B53" s="44">
        <v>-78</v>
      </c>
      <c r="C53" s="44">
        <v>2</v>
      </c>
      <c r="D53" s="45">
        <v>0.202</v>
      </c>
      <c r="E53" s="44">
        <v>18449</v>
      </c>
      <c r="F53" s="44" t="s">
        <v>43</v>
      </c>
      <c r="G53" s="44" t="s">
        <v>64</v>
      </c>
      <c r="H53" s="46">
        <f>VLOOKUP(A53,Area_pop!A:E,4,0)</f>
        <v>165751</v>
      </c>
      <c r="I53" s="43"/>
      <c r="J53" s="47">
        <f t="shared" si="2"/>
        <v>165778.54758764748</v>
      </c>
      <c r="K53" s="43">
        <f>VLOOKUP(A53,Area_pop!A:E,5,0)</f>
        <v>10995</v>
      </c>
      <c r="L53" s="45">
        <v>4769.317</v>
      </c>
      <c r="M53" s="43">
        <f t="shared" si="1"/>
        <v>12352.53103</v>
      </c>
      <c r="N53" s="46">
        <f>VLOOKUP(F53,GDPpc_pop_area!A:C,2,0)</f>
        <v>286285</v>
      </c>
      <c r="O53" s="48">
        <f>VLOOKUP(F53,GDPpc_pop_area!A:J,7,0)</f>
        <v>39.99735669277521</v>
      </c>
      <c r="P53" s="43">
        <v>-779998</v>
      </c>
      <c r="Q53" s="43">
        <v>2</v>
      </c>
      <c r="R53" s="49">
        <f t="shared" si="12"/>
        <v>99801.85511242779</v>
      </c>
      <c r="S53" s="49">
        <f>(R53*J53)/(R$52+R$53)</f>
        <v>41007.765296223115</v>
      </c>
      <c r="T53" s="49"/>
      <c r="U53" s="50">
        <f t="shared" si="4"/>
        <v>11739908087.829235</v>
      </c>
      <c r="V53" s="43"/>
      <c r="W53" s="48">
        <f t="shared" si="5"/>
        <v>11742966696.240078</v>
      </c>
      <c r="X53" s="48"/>
      <c r="Y53" s="43"/>
      <c r="Z53" s="48">
        <f t="shared" si="7"/>
        <v>36214794.45549394</v>
      </c>
      <c r="AA53" s="48"/>
      <c r="AB53" s="43"/>
      <c r="AC53" s="48">
        <f t="shared" si="9"/>
        <v>85220192.22072636</v>
      </c>
      <c r="AD53" s="48"/>
      <c r="AE53" s="48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ht="12.75">
      <c r="A54" s="43">
        <f t="shared" si="0"/>
        <v>-779997</v>
      </c>
      <c r="B54" s="44">
        <v>-78</v>
      </c>
      <c r="C54" s="44">
        <v>3</v>
      </c>
      <c r="D54" s="45">
        <v>0.249</v>
      </c>
      <c r="E54" s="44">
        <v>18448</v>
      </c>
      <c r="F54" s="44" t="s">
        <v>45</v>
      </c>
      <c r="G54" s="44" t="s">
        <v>64</v>
      </c>
      <c r="H54" s="46">
        <f>VLOOKUP(A54,Area_pop!A:E,4,0)</f>
        <v>125598</v>
      </c>
      <c r="I54" s="43"/>
      <c r="J54" s="47">
        <f t="shared" si="2"/>
        <v>125618.87421441407</v>
      </c>
      <c r="K54" s="43">
        <f>VLOOKUP(A54,Area_pop!A:E,5,0)</f>
        <v>4392</v>
      </c>
      <c r="L54" s="45">
        <v>4764.958</v>
      </c>
      <c r="M54" s="43">
        <f t="shared" si="1"/>
        <v>12341.241219999998</v>
      </c>
      <c r="N54" s="46">
        <f>VLOOKUP(F54,GDPpc_pop_area!A:C,2,0)</f>
        <v>789558</v>
      </c>
      <c r="O54" s="48">
        <f>VLOOKUP(F54,GDPpc_pop_area!A:J,7,0)</f>
        <v>158.18399423607622</v>
      </c>
      <c r="P54" s="43">
        <v>-779997</v>
      </c>
      <c r="Q54" s="43">
        <v>2</v>
      </c>
      <c r="R54" s="49">
        <f t="shared" si="12"/>
        <v>486094.52067261597</v>
      </c>
      <c r="S54" s="49">
        <f>(R54*J54)/(R$54+R$55)</f>
        <v>117550.79714731526</v>
      </c>
      <c r="T54" s="49">
        <f t="shared" si="13"/>
        <v>125618.87421441407</v>
      </c>
      <c r="U54" s="50">
        <f t="shared" si="4"/>
        <v>92813172294.03995</v>
      </c>
      <c r="V54" s="43"/>
      <c r="W54" s="48">
        <f t="shared" si="5"/>
        <v>92837352990.11455</v>
      </c>
      <c r="X54" s="48">
        <f t="shared" si="14"/>
        <v>95568713159.83282</v>
      </c>
      <c r="Y54" s="43"/>
      <c r="Z54" s="48">
        <f t="shared" si="7"/>
        <v>286306326.44182014</v>
      </c>
      <c r="AA54" s="48">
        <f t="shared" si="15"/>
        <v>294729721.45680743</v>
      </c>
      <c r="AB54" s="43"/>
      <c r="AC54" s="48">
        <f t="shared" si="9"/>
        <v>673732394.1840155</v>
      </c>
      <c r="AD54" s="48">
        <f t="shared" si="16"/>
        <v>693554219.8528183</v>
      </c>
      <c r="AE54" s="48">
        <f t="shared" si="17"/>
        <v>0.324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ht="12.75">
      <c r="A55" s="43">
        <f t="shared" si="0"/>
        <v>-779997</v>
      </c>
      <c r="B55" s="44">
        <v>-78</v>
      </c>
      <c r="C55" s="44">
        <v>3</v>
      </c>
      <c r="D55" s="45">
        <v>0.075</v>
      </c>
      <c r="E55" s="44">
        <v>18448</v>
      </c>
      <c r="F55" s="44" t="s">
        <v>2</v>
      </c>
      <c r="G55" s="44" t="s">
        <v>64</v>
      </c>
      <c r="H55" s="46">
        <f>VLOOKUP(A55,Area_pop!A:E,4,0)</f>
        <v>125598</v>
      </c>
      <c r="I55" s="43"/>
      <c r="J55" s="47">
        <f t="shared" si="2"/>
        <v>125618.87421441407</v>
      </c>
      <c r="K55" s="43">
        <f>VLOOKUP(A55,Area_pop!A:E,5,0)</f>
        <v>4392</v>
      </c>
      <c r="L55" s="45">
        <v>4764.958</v>
      </c>
      <c r="M55" s="43">
        <f t="shared" si="1"/>
        <v>12341.241219999998</v>
      </c>
      <c r="N55" s="46">
        <f>VLOOKUP(F55,GDPpc_pop_area!A:C,2,0)</f>
        <v>338451</v>
      </c>
      <c r="O55" s="48">
        <f>VLOOKUP(F55,GDPpc_pop_area!A:J,7,0)</f>
        <v>36.04500421663299</v>
      </c>
      <c r="P55" s="43">
        <v>-779997</v>
      </c>
      <c r="Q55" s="43">
        <v>2</v>
      </c>
      <c r="R55" s="49">
        <f t="shared" si="12"/>
        <v>33363.00688600386</v>
      </c>
      <c r="S55" s="49">
        <f>(R55*J55)/(R$54+R$55)</f>
        <v>8068.07706709881</v>
      </c>
      <c r="T55" s="49"/>
      <c r="U55" s="50">
        <f t="shared" si="4"/>
        <v>2730648751.4366593</v>
      </c>
      <c r="V55" s="43"/>
      <c r="W55" s="48">
        <f t="shared" si="5"/>
        <v>2731360169.718278</v>
      </c>
      <c r="X55" s="48"/>
      <c r="Y55" s="43"/>
      <c r="Z55" s="48">
        <f t="shared" si="7"/>
        <v>8423395.014987294</v>
      </c>
      <c r="AA55" s="48"/>
      <c r="AB55" s="43"/>
      <c r="AC55" s="48">
        <f t="shared" si="9"/>
        <v>19821825.66880275</v>
      </c>
      <c r="AD55" s="48"/>
      <c r="AE55" s="48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1:55" ht="12.75">
      <c r="A56" s="43">
        <f t="shared" si="0"/>
        <v>-779996</v>
      </c>
      <c r="B56" s="44">
        <v>-78</v>
      </c>
      <c r="C56" s="44">
        <v>4</v>
      </c>
      <c r="D56" s="45">
        <v>0.289</v>
      </c>
      <c r="E56" s="44">
        <v>18447</v>
      </c>
      <c r="F56" s="44" t="s">
        <v>44</v>
      </c>
      <c r="G56" s="44" t="s">
        <v>64</v>
      </c>
      <c r="H56" s="46">
        <f>VLOOKUP(A56,Area_pop!A:E,4,0)</f>
        <v>42686</v>
      </c>
      <c r="I56" s="43"/>
      <c r="J56" s="47">
        <f t="shared" si="2"/>
        <v>42693.09435434067</v>
      </c>
      <c r="K56" s="43">
        <f>VLOOKUP(A56,Area_pop!A:E,5,0)</f>
        <v>4554</v>
      </c>
      <c r="L56" s="45">
        <v>4759.143</v>
      </c>
      <c r="M56" s="43">
        <f t="shared" si="1"/>
        <v>12326.18037</v>
      </c>
      <c r="N56" s="46">
        <f>VLOOKUP(F56,GDPpc_pop_area!A:C,2,0)</f>
        <v>333714</v>
      </c>
      <c r="O56" s="48">
        <f>VLOOKUP(F56,GDPpc_pop_area!A:J,7,0)</f>
        <v>8.591156017816049</v>
      </c>
      <c r="P56" s="43">
        <v>-779996</v>
      </c>
      <c r="Q56" s="43">
        <v>2</v>
      </c>
      <c r="R56" s="49">
        <f t="shared" si="12"/>
        <v>30603.98407343694</v>
      </c>
      <c r="S56" s="49">
        <f>(R56*J56)/(R$56+R$57)</f>
        <v>7641.262720509776</v>
      </c>
      <c r="T56" s="49">
        <f t="shared" si="13"/>
        <v>42693.09435434067</v>
      </c>
      <c r="U56" s="50">
        <f t="shared" si="4"/>
        <v>2549996347.5121994</v>
      </c>
      <c r="V56" s="43"/>
      <c r="W56" s="48">
        <f t="shared" si="5"/>
        <v>2550660700.266733</v>
      </c>
      <c r="X56" s="48">
        <f t="shared" si="14"/>
        <v>30233325091.40602</v>
      </c>
      <c r="Y56" s="43"/>
      <c r="Z56" s="48">
        <f t="shared" si="7"/>
        <v>7866125.773433557</v>
      </c>
      <c r="AA56" s="48">
        <f t="shared" si="15"/>
        <v>93238249.091004</v>
      </c>
      <c r="AB56" s="43"/>
      <c r="AC56" s="48">
        <f t="shared" si="9"/>
        <v>18510466.800198063</v>
      </c>
      <c r="AD56" s="48">
        <f t="shared" si="16"/>
        <v>219407058.0636394</v>
      </c>
      <c r="AE56" s="48">
        <f t="shared" si="17"/>
        <v>0.361</v>
      </c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</row>
    <row r="57" spans="1:55" ht="12.75">
      <c r="A57" s="43">
        <f t="shared" si="0"/>
        <v>-779996</v>
      </c>
      <c r="B57" s="44">
        <v>-78</v>
      </c>
      <c r="C57" s="44">
        <v>4</v>
      </c>
      <c r="D57" s="45">
        <v>0.072</v>
      </c>
      <c r="E57" s="44">
        <v>18447</v>
      </c>
      <c r="F57" s="44" t="s">
        <v>45</v>
      </c>
      <c r="G57" s="44" t="s">
        <v>64</v>
      </c>
      <c r="H57" s="46">
        <f>VLOOKUP(A57,Area_pop!A:E,4,0)</f>
        <v>42686</v>
      </c>
      <c r="I57" s="43"/>
      <c r="J57" s="47">
        <f t="shared" si="2"/>
        <v>42693.09435434067</v>
      </c>
      <c r="K57" s="43">
        <f>VLOOKUP(A57,Area_pop!A:E,5,0)</f>
        <v>4554</v>
      </c>
      <c r="L57" s="45">
        <v>4759.143</v>
      </c>
      <c r="M57" s="43">
        <f t="shared" si="1"/>
        <v>12326.18037</v>
      </c>
      <c r="N57" s="46">
        <f>VLOOKUP(F57,GDPpc_pop_area!A:C,2,0)</f>
        <v>789558</v>
      </c>
      <c r="O57" s="48">
        <f>VLOOKUP(F57,GDPpc_pop_area!A:J,7,0)</f>
        <v>158.18399423607622</v>
      </c>
      <c r="P57" s="43">
        <v>-779996</v>
      </c>
      <c r="Q57" s="43">
        <v>2</v>
      </c>
      <c r="R57" s="49">
        <f t="shared" si="12"/>
        <v>140385.92001126593</v>
      </c>
      <c r="S57" s="49">
        <f>(R57*J57)/(R$56+R$57)</f>
        <v>35051.831633830894</v>
      </c>
      <c r="T57" s="49"/>
      <c r="U57" s="50">
        <f t="shared" si="4"/>
        <v>27675454081.144253</v>
      </c>
      <c r="V57" s="43"/>
      <c r="W57" s="48">
        <f t="shared" si="5"/>
        <v>27682664391.13929</v>
      </c>
      <c r="X57" s="48"/>
      <c r="Y57" s="43"/>
      <c r="Z57" s="48">
        <f t="shared" si="7"/>
        <v>85372123.31757045</v>
      </c>
      <c r="AA57" s="48"/>
      <c r="AB57" s="43"/>
      <c r="AC57" s="48">
        <f t="shared" si="9"/>
        <v>200896591.26344135</v>
      </c>
      <c r="AD57" s="48"/>
      <c r="AE57" s="48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</row>
    <row r="58" spans="1:55" ht="12.75">
      <c r="A58" s="43">
        <f t="shared" si="0"/>
        <v>-779993</v>
      </c>
      <c r="B58" s="44">
        <v>-78</v>
      </c>
      <c r="C58" s="44">
        <v>7</v>
      </c>
      <c r="D58" s="45">
        <v>0.015</v>
      </c>
      <c r="E58" s="44">
        <v>18444</v>
      </c>
      <c r="F58" s="44" t="s">
        <v>0</v>
      </c>
      <c r="G58" s="44" t="s">
        <v>64</v>
      </c>
      <c r="H58" s="46">
        <f>VLOOKUP(A58,Area_pop!A:E,4,0)</f>
        <v>32286</v>
      </c>
      <c r="I58" s="43"/>
      <c r="J58" s="47">
        <f t="shared" si="2"/>
        <v>32291.36588868113</v>
      </c>
      <c r="K58" s="43">
        <f>VLOOKUP(A58,Area_pop!A:E,5,0)</f>
        <v>7462</v>
      </c>
      <c r="L58" s="45">
        <v>4733.019</v>
      </c>
      <c r="M58" s="43">
        <f t="shared" si="1"/>
        <v>12258.51921</v>
      </c>
      <c r="N58" s="46">
        <f>VLOOKUP(F58,GDPpc_pop_area!A:C,2,0)</f>
        <v>853744</v>
      </c>
      <c r="O58" s="48">
        <f>VLOOKUP(F58,GDPpc_pop_area!A:J,7,0)</f>
        <v>72.23585392007931</v>
      </c>
      <c r="P58" s="43">
        <v>-779993</v>
      </c>
      <c r="Q58" s="43">
        <v>2</v>
      </c>
      <c r="R58" s="49">
        <f t="shared" si="12"/>
        <v>13282.569043950689</v>
      </c>
      <c r="S58" s="49">
        <f>(R58*J58)/(R$58+R$59)</f>
        <v>5647.677016288143</v>
      </c>
      <c r="T58" s="49">
        <f t="shared" si="13"/>
        <v>32291.36588868113</v>
      </c>
      <c r="U58" s="50">
        <f t="shared" si="4"/>
        <v>4821670366.5939045</v>
      </c>
      <c r="V58" s="43"/>
      <c r="W58" s="48">
        <f t="shared" si="5"/>
        <v>4822926560.545957</v>
      </c>
      <c r="X58" s="48">
        <f t="shared" si="14"/>
        <v>13716615025.744164</v>
      </c>
      <c r="Y58" s="43"/>
      <c r="Z58" s="48">
        <f t="shared" si="7"/>
        <v>14873694.065745592</v>
      </c>
      <c r="AA58" s="48">
        <f t="shared" si="15"/>
        <v>42301439.37489959</v>
      </c>
      <c r="AB58" s="43"/>
      <c r="AC58" s="48">
        <f t="shared" si="9"/>
        <v>35000587.09080496</v>
      </c>
      <c r="AD58" s="48">
        <f t="shared" si="16"/>
        <v>99543207.3809675</v>
      </c>
      <c r="AE58" s="48">
        <f t="shared" si="17"/>
        <v>0.61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55" ht="12.75">
      <c r="A59" s="43">
        <f t="shared" si="0"/>
        <v>-779993</v>
      </c>
      <c r="B59" s="44">
        <v>-78</v>
      </c>
      <c r="C59" s="44">
        <v>7</v>
      </c>
      <c r="D59" s="45">
        <v>0.595</v>
      </c>
      <c r="E59" s="44">
        <v>18444</v>
      </c>
      <c r="F59" s="44" t="s">
        <v>44</v>
      </c>
      <c r="G59" s="44" t="s">
        <v>64</v>
      </c>
      <c r="H59" s="46">
        <f>VLOOKUP(A59,Area_pop!A:E,4,0)</f>
        <v>32286</v>
      </c>
      <c r="I59" s="43"/>
      <c r="J59" s="47">
        <f t="shared" si="2"/>
        <v>32291.36588868113</v>
      </c>
      <c r="K59" s="43">
        <f>VLOOKUP(A59,Area_pop!A:E,5,0)</f>
        <v>7462</v>
      </c>
      <c r="L59" s="45">
        <v>4733.019</v>
      </c>
      <c r="M59" s="43">
        <f t="shared" si="1"/>
        <v>12258.51921</v>
      </c>
      <c r="N59" s="46">
        <f>VLOOKUP(F59,GDPpc_pop_area!A:C,2,0)</f>
        <v>333714</v>
      </c>
      <c r="O59" s="48">
        <f>VLOOKUP(F59,GDPpc_pop_area!A:J,7,0)</f>
        <v>8.591156017816049</v>
      </c>
      <c r="P59" s="43">
        <v>-779993</v>
      </c>
      <c r="Q59" s="43">
        <v>2</v>
      </c>
      <c r="R59" s="49">
        <f t="shared" si="12"/>
        <v>62662.33639290056</v>
      </c>
      <c r="S59" s="49">
        <f>(R59*J59)/(R$58+R$59)</f>
        <v>26643.688872392988</v>
      </c>
      <c r="T59" s="49"/>
      <c r="U59" s="50">
        <f t="shared" si="4"/>
        <v>8891371988.361753</v>
      </c>
      <c r="V59" s="43"/>
      <c r="W59" s="48">
        <f t="shared" si="5"/>
        <v>8893688465.198206</v>
      </c>
      <c r="X59" s="48"/>
      <c r="Y59" s="43"/>
      <c r="Z59" s="48">
        <f t="shared" si="7"/>
        <v>27427745.309153996</v>
      </c>
      <c r="AA59" s="48"/>
      <c r="AB59" s="43"/>
      <c r="AC59" s="48">
        <f t="shared" si="9"/>
        <v>64542620.29016254</v>
      </c>
      <c r="AD59" s="48"/>
      <c r="AE59" s="48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2.75">
      <c r="A60" s="43">
        <f t="shared" si="0"/>
        <v>-770000</v>
      </c>
      <c r="B60" s="44">
        <v>-77</v>
      </c>
      <c r="C60" s="44">
        <v>0</v>
      </c>
      <c r="D60" s="45">
        <v>0.007</v>
      </c>
      <c r="E60" s="44">
        <v>18631</v>
      </c>
      <c r="F60" s="44" t="s">
        <v>2</v>
      </c>
      <c r="G60" s="44" t="s">
        <v>64</v>
      </c>
      <c r="H60" s="46">
        <f>VLOOKUP(A60,Area_pop!A:E,4,0)</f>
        <v>137778</v>
      </c>
      <c r="I60" s="43"/>
      <c r="J60" s="47">
        <f t="shared" si="2"/>
        <v>137800.89851361918</v>
      </c>
      <c r="K60" s="43">
        <f>VLOOKUP(A60,Area_pop!A:E,5,0)</f>
        <v>8288</v>
      </c>
      <c r="L60" s="45">
        <v>4773.68</v>
      </c>
      <c r="M60" s="43">
        <f t="shared" si="1"/>
        <v>12363.8312</v>
      </c>
      <c r="N60" s="46">
        <f>VLOOKUP(F60,GDPpc_pop_area!A:C,2,0)</f>
        <v>338451</v>
      </c>
      <c r="O60" s="48">
        <f>VLOOKUP(F60,GDPpc_pop_area!A:J,7,0)</f>
        <v>36.04500421663299</v>
      </c>
      <c r="P60" s="43">
        <v>-770000</v>
      </c>
      <c r="Q60" s="43">
        <v>2</v>
      </c>
      <c r="R60" s="49">
        <f t="shared" si="12"/>
        <v>3119.5804341641697</v>
      </c>
      <c r="S60" s="49">
        <f>(R60*J60)/(R$60+R$61)</f>
        <v>4815.773456371899</v>
      </c>
      <c r="T60" s="49">
        <f t="shared" si="13"/>
        <v>137800.8985136192</v>
      </c>
      <c r="U60" s="50">
        <f t="shared" si="4"/>
        <v>1629903342.0825255</v>
      </c>
      <c r="V60" s="43"/>
      <c r="W60" s="48">
        <f t="shared" si="5"/>
        <v>1630327982.2103407</v>
      </c>
      <c r="X60" s="48">
        <f t="shared" si="14"/>
        <v>45873635216.94572</v>
      </c>
      <c r="Y60" s="43"/>
      <c r="Z60" s="48">
        <f t="shared" si="7"/>
        <v>5027860.020218914</v>
      </c>
      <c r="AA60" s="48">
        <f t="shared" si="15"/>
        <v>141472279.81493995</v>
      </c>
      <c r="AB60" s="43"/>
      <c r="AC60" s="48">
        <f t="shared" si="9"/>
        <v>11831496.04531193</v>
      </c>
      <c r="AD60" s="48">
        <f t="shared" si="16"/>
        <v>332910763.708741</v>
      </c>
      <c r="AE60" s="48">
        <f t="shared" si="17"/>
        <v>0.699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55" ht="12.75">
      <c r="A61" s="43">
        <f t="shared" si="0"/>
        <v>-770000</v>
      </c>
      <c r="B61" s="44">
        <v>-77</v>
      </c>
      <c r="C61" s="44">
        <v>0</v>
      </c>
      <c r="D61" s="45">
        <v>0.692</v>
      </c>
      <c r="E61" s="44">
        <v>18631</v>
      </c>
      <c r="F61" s="44" t="s">
        <v>15</v>
      </c>
      <c r="G61" s="44" t="s">
        <v>64</v>
      </c>
      <c r="H61" s="46">
        <f>VLOOKUP(A61,Area_pop!A:E,4,0)</f>
        <v>137778</v>
      </c>
      <c r="I61" s="43"/>
      <c r="J61" s="47">
        <f t="shared" si="2"/>
        <v>137800.89851361918</v>
      </c>
      <c r="K61" s="43">
        <f>VLOOKUP(A61,Area_pop!A:E,5,0)</f>
        <v>8288</v>
      </c>
      <c r="L61" s="45">
        <v>4773.68</v>
      </c>
      <c r="M61" s="43">
        <f t="shared" si="1"/>
        <v>12363.8312</v>
      </c>
      <c r="N61" s="46">
        <f>VLOOKUP(F61,GDPpc_pop_area!A:C,2,0)</f>
        <v>332607</v>
      </c>
      <c r="O61" s="48">
        <f>VLOOKUP(F61,GDPpc_pop_area!A:J,7,0)</f>
        <v>10.068714895519845</v>
      </c>
      <c r="P61" s="43">
        <v>-770000</v>
      </c>
      <c r="Q61" s="43">
        <v>2</v>
      </c>
      <c r="R61" s="49">
        <f t="shared" si="12"/>
        <v>86145.62082744003</v>
      </c>
      <c r="S61" s="49">
        <f>(R61*J61)/(R$60+R$61)</f>
        <v>132985.1250572473</v>
      </c>
      <c r="T61" s="49"/>
      <c r="U61" s="50">
        <f t="shared" si="4"/>
        <v>44231783489.91585</v>
      </c>
      <c r="V61" s="43"/>
      <c r="W61" s="48">
        <f t="shared" si="5"/>
        <v>44243307234.735374</v>
      </c>
      <c r="X61" s="48"/>
      <c r="Y61" s="43"/>
      <c r="Z61" s="48">
        <f t="shared" si="7"/>
        <v>136444419.79472104</v>
      </c>
      <c r="AA61" s="48"/>
      <c r="AB61" s="43"/>
      <c r="AC61" s="48">
        <f t="shared" si="9"/>
        <v>321079267.6634291</v>
      </c>
      <c r="AD61" s="48"/>
      <c r="AE61" s="48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2.75">
      <c r="A62" s="43">
        <f t="shared" si="0"/>
        <v>-769994</v>
      </c>
      <c r="B62" s="44">
        <v>-77</v>
      </c>
      <c r="C62" s="44">
        <v>6</v>
      </c>
      <c r="D62" s="45">
        <v>0.728</v>
      </c>
      <c r="E62" s="44">
        <v>18625</v>
      </c>
      <c r="F62" s="44" t="s">
        <v>0</v>
      </c>
      <c r="G62" s="44" t="s">
        <v>64</v>
      </c>
      <c r="H62" s="46">
        <f>VLOOKUP(A62,Area_pop!A:E,4,0)</f>
        <v>161000</v>
      </c>
      <c r="I62" s="43"/>
      <c r="J62" s="47">
        <f t="shared" si="2"/>
        <v>161026.75797799858</v>
      </c>
      <c r="K62" s="43">
        <f>VLOOKUP(A62,Area_pop!A:E,5,0)</f>
        <v>12096</v>
      </c>
      <c r="L62" s="45">
        <v>4743.174</v>
      </c>
      <c r="M62" s="43">
        <f t="shared" si="1"/>
        <v>12284.82066</v>
      </c>
      <c r="N62" s="46">
        <f>VLOOKUP(F62,GDPpc_pop_area!A:C,2,0)</f>
        <v>853744</v>
      </c>
      <c r="O62" s="48">
        <f>VLOOKUP(F62,GDPpc_pop_area!A:J,7,0)</f>
        <v>72.23585392007931</v>
      </c>
      <c r="P62" s="43">
        <v>-769994</v>
      </c>
      <c r="Q62" s="43">
        <v>2</v>
      </c>
      <c r="R62" s="49">
        <f t="shared" si="12"/>
        <v>646030.4837387362</v>
      </c>
      <c r="S62" s="49">
        <f>(R62*J62)/(R$62+R$63)</f>
        <v>154175.78147372272</v>
      </c>
      <c r="T62" s="49">
        <f t="shared" si="13"/>
        <v>161026.75797799858</v>
      </c>
      <c r="U62" s="50">
        <f t="shared" si="4"/>
        <v>131626648378.50192</v>
      </c>
      <c r="V62" s="43"/>
      <c r="W62" s="48">
        <f t="shared" si="5"/>
        <v>131660941183.0801</v>
      </c>
      <c r="X62" s="48">
        <f t="shared" si="14"/>
        <v>133947803599.28838</v>
      </c>
      <c r="Y62" s="43"/>
      <c r="Z62" s="48">
        <f t="shared" si="7"/>
        <v>406036570.32330585</v>
      </c>
      <c r="AA62" s="48">
        <f t="shared" si="15"/>
        <v>413089153.75416017</v>
      </c>
      <c r="AB62" s="43"/>
      <c r="AC62" s="48">
        <f t="shared" si="9"/>
        <v>955480076.3572261</v>
      </c>
      <c r="AD62" s="48">
        <f t="shared" si="16"/>
        <v>972076125.6974685</v>
      </c>
      <c r="AE62" s="48">
        <f t="shared" si="17"/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55" ht="12.75">
      <c r="A63" s="43">
        <f t="shared" si="0"/>
        <v>-769994</v>
      </c>
      <c r="B63" s="44">
        <v>-77</v>
      </c>
      <c r="C63" s="44">
        <v>6</v>
      </c>
      <c r="D63" s="45">
        <v>0.272</v>
      </c>
      <c r="E63" s="44">
        <v>18625</v>
      </c>
      <c r="F63" s="44" t="s">
        <v>44</v>
      </c>
      <c r="G63" s="44" t="s">
        <v>64</v>
      </c>
      <c r="H63" s="46">
        <f>VLOOKUP(A63,Area_pop!A:E,4,0)</f>
        <v>161000</v>
      </c>
      <c r="I63" s="43"/>
      <c r="J63" s="47">
        <f t="shared" si="2"/>
        <v>161026.75797799858</v>
      </c>
      <c r="K63" s="43">
        <f>VLOOKUP(A63,Area_pop!A:E,5,0)</f>
        <v>12096</v>
      </c>
      <c r="L63" s="45">
        <v>4743.174</v>
      </c>
      <c r="M63" s="43">
        <f t="shared" si="1"/>
        <v>12284.82066</v>
      </c>
      <c r="N63" s="46">
        <f>VLOOKUP(F63,GDPpc_pop_area!A:C,2,0)</f>
        <v>333714</v>
      </c>
      <c r="O63" s="48">
        <f>VLOOKUP(F63,GDPpc_pop_area!A:J,7,0)</f>
        <v>8.591156017816049</v>
      </c>
      <c r="P63" s="43">
        <v>-769994</v>
      </c>
      <c r="Q63" s="43">
        <v>2</v>
      </c>
      <c r="R63" s="49">
        <f t="shared" si="12"/>
        <v>28707.10057593838</v>
      </c>
      <c r="S63" s="49">
        <f>(R63*J63)/(R$62+R$63)</f>
        <v>6850.976504275868</v>
      </c>
      <c r="T63" s="49"/>
      <c r="U63" s="50">
        <f t="shared" si="4"/>
        <v>2286266773.1479173</v>
      </c>
      <c r="V63" s="43"/>
      <c r="W63" s="48">
        <f t="shared" si="5"/>
        <v>2286862416.2082777</v>
      </c>
      <c r="X63" s="48"/>
      <c r="Y63" s="43"/>
      <c r="Z63" s="48">
        <f t="shared" si="7"/>
        <v>7052583.430854333</v>
      </c>
      <c r="AA63" s="48"/>
      <c r="AB63" s="43"/>
      <c r="AC63" s="48">
        <f t="shared" si="9"/>
        <v>16596049.340242445</v>
      </c>
      <c r="AD63" s="48"/>
      <c r="AE63" s="48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ht="12.75">
      <c r="A64" s="43">
        <f t="shared" si="0"/>
        <v>-760000</v>
      </c>
      <c r="B64" s="44">
        <v>-76</v>
      </c>
      <c r="C64" s="44">
        <v>0</v>
      </c>
      <c r="D64" s="45">
        <v>0.242</v>
      </c>
      <c r="E64" s="44">
        <v>18811</v>
      </c>
      <c r="F64" s="44" t="s">
        <v>47</v>
      </c>
      <c r="G64" s="44" t="s">
        <v>64</v>
      </c>
      <c r="H64" s="46">
        <f>VLOOKUP(A64,Area_pop!A:E,4,0)</f>
        <v>39827</v>
      </c>
      <c r="I64" s="43"/>
      <c r="J64" s="47">
        <f t="shared" si="2"/>
        <v>39833.61919248292</v>
      </c>
      <c r="K64" s="43">
        <f>VLOOKUP(A64,Area_pop!A:E,5,0)</f>
        <v>11376</v>
      </c>
      <c r="L64" s="45">
        <v>4773.68</v>
      </c>
      <c r="M64" s="43">
        <f t="shared" si="1"/>
        <v>12363.8312</v>
      </c>
      <c r="N64" s="46">
        <f>VLOOKUP(F64,GDPpc_pop_area!A:C,2,0)</f>
        <v>459654</v>
      </c>
      <c r="O64" s="48">
        <f>VLOOKUP(F64,GDPpc_pop_area!A:J,7,0)</f>
        <v>3.8451946749824404</v>
      </c>
      <c r="P64" s="43">
        <v>-760000</v>
      </c>
      <c r="Q64" s="43">
        <v>2</v>
      </c>
      <c r="R64" s="49">
        <f t="shared" si="12"/>
        <v>11505.003770014466</v>
      </c>
      <c r="S64" s="49">
        <f>(R64*J64)/(R$64+R$65)</f>
        <v>4559.430931850979</v>
      </c>
      <c r="T64" s="49">
        <f t="shared" si="13"/>
        <v>39833.61919248292</v>
      </c>
      <c r="U64" s="50">
        <f t="shared" si="4"/>
        <v>2095760665.5490298</v>
      </c>
      <c r="V64" s="43"/>
      <c r="W64" s="48">
        <f t="shared" si="5"/>
        <v>2096306675.888362</v>
      </c>
      <c r="X64" s="48">
        <f t="shared" si="14"/>
        <v>13831805273.939907</v>
      </c>
      <c r="Y64" s="43"/>
      <c r="Z64" s="48">
        <f t="shared" si="7"/>
        <v>6464917.882061641</v>
      </c>
      <c r="AA64" s="48">
        <f t="shared" si="15"/>
        <v>42656681.05015886</v>
      </c>
      <c r="AB64" s="43"/>
      <c r="AC64" s="48">
        <f t="shared" si="9"/>
        <v>15213162.269292513</v>
      </c>
      <c r="AD64" s="48">
        <f t="shared" si="16"/>
        <v>100379157.55839051</v>
      </c>
      <c r="AE64" s="48">
        <f t="shared" si="17"/>
        <v>0.957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1:55" ht="12.75">
      <c r="A65" s="43">
        <f t="shared" si="0"/>
        <v>-760000</v>
      </c>
      <c r="B65" s="44">
        <v>-76</v>
      </c>
      <c r="C65" s="44">
        <v>0</v>
      </c>
      <c r="D65" s="45">
        <v>0.715</v>
      </c>
      <c r="E65" s="44">
        <v>18811</v>
      </c>
      <c r="F65" s="44" t="s">
        <v>15</v>
      </c>
      <c r="G65" s="44" t="s">
        <v>64</v>
      </c>
      <c r="H65" s="46">
        <f>VLOOKUP(A65,Area_pop!A:E,4,0)</f>
        <v>39827</v>
      </c>
      <c r="I65" s="43"/>
      <c r="J65" s="47">
        <f t="shared" si="2"/>
        <v>39833.61919248292</v>
      </c>
      <c r="K65" s="43">
        <f>VLOOKUP(A65,Area_pop!A:E,5,0)</f>
        <v>11376</v>
      </c>
      <c r="L65" s="45">
        <v>4773.68</v>
      </c>
      <c r="M65" s="43">
        <f t="shared" si="1"/>
        <v>12363.8312</v>
      </c>
      <c r="N65" s="46">
        <f>VLOOKUP(F65,GDPpc_pop_area!A:C,2,0)</f>
        <v>332607</v>
      </c>
      <c r="O65" s="48">
        <f>VLOOKUP(F65,GDPpc_pop_area!A:J,7,0)</f>
        <v>10.068714895519845</v>
      </c>
      <c r="P65" s="43">
        <v>-760000</v>
      </c>
      <c r="Q65" s="43">
        <v>2</v>
      </c>
      <c r="R65" s="49">
        <f t="shared" si="12"/>
        <v>89008.84232893008</v>
      </c>
      <c r="S65" s="49">
        <f>(R65*J65)/(R$64+R$65)</f>
        <v>35274.18826063194</v>
      </c>
      <c r="T65" s="49"/>
      <c r="U65" s="50">
        <f t="shared" si="4"/>
        <v>11732441934.804008</v>
      </c>
      <c r="V65" s="43"/>
      <c r="W65" s="48">
        <f t="shared" si="5"/>
        <v>11735498598.051544</v>
      </c>
      <c r="X65" s="48"/>
      <c r="Y65" s="43"/>
      <c r="Z65" s="48">
        <f t="shared" si="7"/>
        <v>36191763.16809722</v>
      </c>
      <c r="AA65" s="48"/>
      <c r="AB65" s="43"/>
      <c r="AC65" s="48">
        <f t="shared" si="9"/>
        <v>85165995.289098</v>
      </c>
      <c r="AD65" s="48"/>
      <c r="AE65" s="48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1:55" ht="12.75">
      <c r="A66" s="43">
        <f aca="true" t="shared" si="18" ref="A66:A129">(B66*10000)+C66</f>
        <v>-759993</v>
      </c>
      <c r="B66" s="44">
        <v>-76</v>
      </c>
      <c r="C66" s="44">
        <v>7</v>
      </c>
      <c r="D66" s="45">
        <v>0.273</v>
      </c>
      <c r="E66" s="44">
        <v>18804</v>
      </c>
      <c r="F66" s="44" t="s">
        <v>46</v>
      </c>
      <c r="G66" s="44" t="s">
        <v>64</v>
      </c>
      <c r="H66" s="46">
        <f>VLOOKUP(A66,Area_pop!A:E,4,0)</f>
        <v>204427</v>
      </c>
      <c r="I66" s="43"/>
      <c r="J66" s="47">
        <f t="shared" si="2"/>
        <v>204460.9754855175</v>
      </c>
      <c r="K66" s="43">
        <f>VLOOKUP(A66,Area_pop!A:E,5,0)</f>
        <v>12096</v>
      </c>
      <c r="L66" s="45">
        <v>4733.019</v>
      </c>
      <c r="M66" s="43">
        <f aca="true" t="shared" si="19" ref="M66:M129">L66*2.59</f>
        <v>12258.51921</v>
      </c>
      <c r="N66" s="46">
        <f>VLOOKUP(F66,GDPpc_pop_area!A:C,2,0)</f>
        <v>389246</v>
      </c>
      <c r="O66" s="48">
        <f>VLOOKUP(F66,GDPpc_pop_area!A:J,7,0)</f>
        <v>46.748335802617724</v>
      </c>
      <c r="P66" s="43">
        <v>-759993</v>
      </c>
      <c r="Q66" s="43">
        <v>2</v>
      </c>
      <c r="R66" s="49">
        <f t="shared" si="12"/>
        <v>156446.84668483422</v>
      </c>
      <c r="S66" s="49">
        <f>(R66*J66)/(R$66+R$67)</f>
        <v>39973.6658249671</v>
      </c>
      <c r="T66" s="49">
        <f t="shared" si="13"/>
        <v>204460.97548551753</v>
      </c>
      <c r="U66" s="50">
        <f t="shared" si="4"/>
        <v>15559589527.705145</v>
      </c>
      <c r="V66" s="43"/>
      <c r="W66" s="48">
        <f t="shared" si="5"/>
        <v>15563643281.026096</v>
      </c>
      <c r="X66" s="48">
        <f t="shared" si="14"/>
        <v>156030283343.24554</v>
      </c>
      <c r="Y66" s="43"/>
      <c r="Z66" s="48">
        <f t="shared" si="7"/>
        <v>47997593.53668751</v>
      </c>
      <c r="AA66" s="48">
        <f t="shared" si="15"/>
        <v>481190553.1433855</v>
      </c>
      <c r="AB66" s="43"/>
      <c r="AC66" s="48">
        <f t="shared" si="9"/>
        <v>112947324.67294942</v>
      </c>
      <c r="AD66" s="48">
        <f t="shared" si="16"/>
        <v>1132331469.782952</v>
      </c>
      <c r="AE66" s="48">
        <f t="shared" si="17"/>
        <v>1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ht="12.75">
      <c r="A67" s="43">
        <f t="shared" si="18"/>
        <v>-759993</v>
      </c>
      <c r="B67" s="44">
        <v>-76</v>
      </c>
      <c r="C67" s="44">
        <v>7</v>
      </c>
      <c r="D67" s="45">
        <v>0.727</v>
      </c>
      <c r="E67" s="44">
        <v>18804</v>
      </c>
      <c r="F67" s="44" t="s">
        <v>0</v>
      </c>
      <c r="G67" s="44" t="s">
        <v>64</v>
      </c>
      <c r="H67" s="46">
        <f>VLOOKUP(A67,Area_pop!A:E,4,0)</f>
        <v>204427</v>
      </c>
      <c r="I67" s="43"/>
      <c r="J67" s="47">
        <f aca="true" t="shared" si="20" ref="J67:J130">H67*$H$290</f>
        <v>204460.9754855175</v>
      </c>
      <c r="K67" s="43">
        <f>VLOOKUP(A67,Area_pop!A:E,5,0)</f>
        <v>12096</v>
      </c>
      <c r="L67" s="45">
        <v>4733.019</v>
      </c>
      <c r="M67" s="43">
        <f t="shared" si="19"/>
        <v>12258.51921</v>
      </c>
      <c r="N67" s="46">
        <f>VLOOKUP(F67,GDPpc_pop_area!A:C,2,0)</f>
        <v>853744</v>
      </c>
      <c r="O67" s="48">
        <f>VLOOKUP(F67,GDPpc_pop_area!A:J,7,0)</f>
        <v>72.23585392007931</v>
      </c>
      <c r="P67" s="43">
        <v>-759993</v>
      </c>
      <c r="Q67" s="43">
        <v>2</v>
      </c>
      <c r="R67" s="49">
        <f t="shared" si="12"/>
        <v>643761.8463301434</v>
      </c>
      <c r="S67" s="49">
        <f>(R67*J67)/(R$66+R$67)</f>
        <v>164487.3096605504</v>
      </c>
      <c r="T67" s="49"/>
      <c r="U67" s="50">
        <f aca="true" t="shared" si="21" ref="U67:U130">S67*N67</f>
        <v>140430053698.83694</v>
      </c>
      <c r="V67" s="43"/>
      <c r="W67" s="48">
        <f aca="true" t="shared" si="22" ref="W67:W130">U67*$U$290</f>
        <v>140466640062.21945</v>
      </c>
      <c r="X67" s="48"/>
      <c r="Y67" s="43"/>
      <c r="Z67" s="48">
        <f aca="true" t="shared" si="23" ref="Z67:Z130">W67*$X$291</f>
        <v>433192959.60669804</v>
      </c>
      <c r="AA67" s="48"/>
      <c r="AB67" s="43"/>
      <c r="AC67" s="48">
        <f aca="true" t="shared" si="24" ref="AC67:AC130">Z67*$AA$292</f>
        <v>1019384145.1100026</v>
      </c>
      <c r="AD67" s="48"/>
      <c r="AE67" s="48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ht="12.75">
      <c r="A68" s="43">
        <f t="shared" si="18"/>
        <v>-750000</v>
      </c>
      <c r="B68" s="44">
        <v>-75</v>
      </c>
      <c r="C68" s="44">
        <v>0</v>
      </c>
      <c r="D68" s="45">
        <v>0.924</v>
      </c>
      <c r="E68" s="44">
        <v>18991</v>
      </c>
      <c r="F68" s="44" t="s">
        <v>47</v>
      </c>
      <c r="G68" s="44" t="s">
        <v>64</v>
      </c>
      <c r="H68" s="46">
        <f>VLOOKUP(A68,Area_pop!A:E,4,0)</f>
        <v>16849</v>
      </c>
      <c r="I68" s="43"/>
      <c r="J68" s="47">
        <f t="shared" si="20"/>
        <v>16851.80028056707</v>
      </c>
      <c r="K68" s="43">
        <f>VLOOKUP(A68,Area_pop!A:E,5,0)</f>
        <v>12096</v>
      </c>
      <c r="L68" s="45">
        <v>4773.68</v>
      </c>
      <c r="M68" s="43">
        <f t="shared" si="19"/>
        <v>12363.8312</v>
      </c>
      <c r="N68" s="46">
        <f>VLOOKUP(F68,GDPpc_pop_area!A:C,2,0)</f>
        <v>459654</v>
      </c>
      <c r="O68" s="48">
        <f>VLOOKUP(F68,GDPpc_pop_area!A:J,7,0)</f>
        <v>3.8451946749824404</v>
      </c>
      <c r="P68" s="43">
        <v>-750000</v>
      </c>
      <c r="Q68" s="43">
        <v>2</v>
      </c>
      <c r="R68" s="49">
        <f t="shared" si="12"/>
        <v>43928.19621278251</v>
      </c>
      <c r="S68" s="49">
        <f>(R68*J68)/(R$68+R$69)</f>
        <v>13865.503436717434</v>
      </c>
      <c r="T68" s="49">
        <f t="shared" si="13"/>
        <v>16851.80028056707</v>
      </c>
      <c r="U68" s="50">
        <f t="shared" si="21"/>
        <v>6373334116.700915</v>
      </c>
      <c r="V68" s="43"/>
      <c r="W68" s="48">
        <f t="shared" si="22"/>
        <v>6374994566.952197</v>
      </c>
      <c r="X68" s="48">
        <f t="shared" si="14"/>
        <v>7368516577.024253</v>
      </c>
      <c r="Y68" s="43"/>
      <c r="Z68" s="48">
        <f t="shared" si="23"/>
        <v>19660203.751662284</v>
      </c>
      <c r="AA68" s="48">
        <f t="shared" si="15"/>
        <v>22724182.072684772</v>
      </c>
      <c r="AB68" s="43"/>
      <c r="AC68" s="48">
        <f t="shared" si="24"/>
        <v>46264140.60900828</v>
      </c>
      <c r="AD68" s="48">
        <f t="shared" si="16"/>
        <v>53474255.298422545</v>
      </c>
      <c r="AE68" s="48">
        <f t="shared" si="17"/>
        <v>1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ht="12.75">
      <c r="A69" s="43">
        <f t="shared" si="18"/>
        <v>-750000</v>
      </c>
      <c r="B69" s="44">
        <v>-75</v>
      </c>
      <c r="C69" s="44">
        <v>0</v>
      </c>
      <c r="D69" s="45">
        <v>0.076</v>
      </c>
      <c r="E69" s="44">
        <v>18991</v>
      </c>
      <c r="F69" s="44" t="s">
        <v>15</v>
      </c>
      <c r="G69" s="44" t="s">
        <v>64</v>
      </c>
      <c r="H69" s="46">
        <f>VLOOKUP(A69,Area_pop!A:E,4,0)</f>
        <v>16849</v>
      </c>
      <c r="I69" s="43"/>
      <c r="J69" s="47">
        <f t="shared" si="20"/>
        <v>16851.80028056707</v>
      </c>
      <c r="K69" s="43">
        <f>VLOOKUP(A69,Area_pop!A:E,5,0)</f>
        <v>12096</v>
      </c>
      <c r="L69" s="45">
        <v>4773.68</v>
      </c>
      <c r="M69" s="43">
        <f t="shared" si="19"/>
        <v>12363.8312</v>
      </c>
      <c r="N69" s="46">
        <f>VLOOKUP(F69,GDPpc_pop_area!A:C,2,0)</f>
        <v>332607</v>
      </c>
      <c r="O69" s="48">
        <f>VLOOKUP(F69,GDPpc_pop_area!A:J,7,0)</f>
        <v>10.068714895519845</v>
      </c>
      <c r="P69" s="43">
        <v>-750000</v>
      </c>
      <c r="Q69" s="43">
        <v>2</v>
      </c>
      <c r="R69" s="49">
        <f t="shared" si="12"/>
        <v>9461.079744054108</v>
      </c>
      <c r="S69" s="49">
        <f>(R69*J69)/(R$68+R$69)</f>
        <v>2986.296843849636</v>
      </c>
      <c r="T69" s="49"/>
      <c r="U69" s="50">
        <f t="shared" si="21"/>
        <v>993263234.3422959</v>
      </c>
      <c r="V69" s="43"/>
      <c r="W69" s="48">
        <f t="shared" si="22"/>
        <v>993522010.0720557</v>
      </c>
      <c r="X69" s="48"/>
      <c r="Y69" s="43"/>
      <c r="Z69" s="48">
        <f t="shared" si="23"/>
        <v>3063978.321022489</v>
      </c>
      <c r="AA69" s="48"/>
      <c r="AB69" s="43"/>
      <c r="AC69" s="48">
        <f t="shared" si="24"/>
        <v>7210114.689414259</v>
      </c>
      <c r="AD69" s="48"/>
      <c r="AE69" s="48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55" ht="12.75">
      <c r="A70" s="43">
        <f t="shared" si="18"/>
        <v>-749999</v>
      </c>
      <c r="B70" s="44">
        <v>-75</v>
      </c>
      <c r="C70" s="44">
        <v>1</v>
      </c>
      <c r="D70" s="45">
        <v>0.13</v>
      </c>
      <c r="E70" s="44">
        <v>18990</v>
      </c>
      <c r="F70" s="44" t="s">
        <v>6</v>
      </c>
      <c r="G70" s="44" t="s">
        <v>64</v>
      </c>
      <c r="H70" s="46">
        <f>VLOOKUP(A70,Area_pop!A:E,4,0)</f>
        <v>26193</v>
      </c>
      <c r="I70" s="43"/>
      <c r="J70" s="47">
        <f t="shared" si="20"/>
        <v>26197.353240482713</v>
      </c>
      <c r="K70" s="43">
        <f>VLOOKUP(A70,Area_pop!A:E,5,0)</f>
        <v>12096</v>
      </c>
      <c r="L70" s="45">
        <v>4772.224</v>
      </c>
      <c r="M70" s="43">
        <f t="shared" si="19"/>
        <v>12360.060159999999</v>
      </c>
      <c r="N70" s="46">
        <f>VLOOKUP(F70,GDPpc_pop_area!A:C,2,0)</f>
        <v>751865</v>
      </c>
      <c r="O70" s="48">
        <f>VLOOKUP(F70,GDPpc_pop_area!A:J,7,0)</f>
        <v>6.767220755988341</v>
      </c>
      <c r="P70" s="43">
        <v>-749999</v>
      </c>
      <c r="Q70" s="43">
        <v>2</v>
      </c>
      <c r="R70" s="49">
        <f t="shared" si="12"/>
        <v>10873.623235802155</v>
      </c>
      <c r="S70" s="49">
        <f>(R70*J70)/(R$70+R$71)</f>
        <v>5454.7949592083205</v>
      </c>
      <c r="T70" s="49">
        <f t="shared" si="13"/>
        <v>26197.353240482713</v>
      </c>
      <c r="U70" s="50">
        <f t="shared" si="21"/>
        <v>4101269412.0051637</v>
      </c>
      <c r="V70" s="43"/>
      <c r="W70" s="48">
        <f t="shared" si="22"/>
        <v>4102337919.273266</v>
      </c>
      <c r="X70" s="48">
        <f t="shared" si="14"/>
        <v>13639221808.94464</v>
      </c>
      <c r="Y70" s="43"/>
      <c r="Z70" s="48">
        <f t="shared" si="23"/>
        <v>12651430.288142469</v>
      </c>
      <c r="AA70" s="48">
        <f t="shared" si="15"/>
        <v>42062762.08736699</v>
      </c>
      <c r="AB70" s="43"/>
      <c r="AC70" s="48">
        <f t="shared" si="24"/>
        <v>29771184.32489293</v>
      </c>
      <c r="AD70" s="48">
        <f t="shared" si="16"/>
        <v>98981555.03340974</v>
      </c>
      <c r="AE70" s="48">
        <f t="shared" si="17"/>
        <v>1</v>
      </c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ht="12.75">
      <c r="A71" s="43">
        <f t="shared" si="18"/>
        <v>-749999</v>
      </c>
      <c r="B71" s="44">
        <v>-75</v>
      </c>
      <c r="C71" s="44">
        <v>1</v>
      </c>
      <c r="D71" s="45">
        <v>0.87</v>
      </c>
      <c r="E71" s="44">
        <v>18990</v>
      </c>
      <c r="F71" s="44" t="s">
        <v>47</v>
      </c>
      <c r="G71" s="44" t="s">
        <v>64</v>
      </c>
      <c r="H71" s="46">
        <f>VLOOKUP(A71,Area_pop!A:E,4,0)</f>
        <v>26193</v>
      </c>
      <c r="I71" s="43"/>
      <c r="J71" s="47">
        <f t="shared" si="20"/>
        <v>26197.353240482713</v>
      </c>
      <c r="K71" s="43">
        <f>VLOOKUP(A71,Area_pop!A:E,5,0)</f>
        <v>12096</v>
      </c>
      <c r="L71" s="45">
        <v>4772.224</v>
      </c>
      <c r="M71" s="43">
        <f t="shared" si="19"/>
        <v>12360.060159999999</v>
      </c>
      <c r="N71" s="46">
        <f>VLOOKUP(F71,GDPpc_pop_area!A:C,2,0)</f>
        <v>459654</v>
      </c>
      <c r="O71" s="48">
        <f>VLOOKUP(F71,GDPpc_pop_area!A:J,7,0)</f>
        <v>3.8451946749824404</v>
      </c>
      <c r="P71" s="43">
        <v>-749999</v>
      </c>
      <c r="Q71" s="43">
        <v>2</v>
      </c>
      <c r="R71" s="49">
        <f t="shared" si="12"/>
        <v>41348.3486334343</v>
      </c>
      <c r="S71" s="49">
        <f>(R71*J71)/(R$70+R$71)</f>
        <v>20742.558281274392</v>
      </c>
      <c r="T71" s="49"/>
      <c r="U71" s="50">
        <f t="shared" si="21"/>
        <v>9534399884.2209</v>
      </c>
      <c r="V71" s="43"/>
      <c r="W71" s="48">
        <f t="shared" si="22"/>
        <v>9536883889.671373</v>
      </c>
      <c r="X71" s="48"/>
      <c r="Y71" s="43"/>
      <c r="Z71" s="48">
        <f t="shared" si="23"/>
        <v>29411331.799224522</v>
      </c>
      <c r="AA71" s="48"/>
      <c r="AB71" s="43"/>
      <c r="AC71" s="48">
        <f t="shared" si="24"/>
        <v>69210370.70851682</v>
      </c>
      <c r="AD71" s="48"/>
      <c r="AE71" s="48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ht="12.75">
      <c r="A72" s="43">
        <f t="shared" si="18"/>
        <v>-749993</v>
      </c>
      <c r="B72" s="44">
        <v>-75</v>
      </c>
      <c r="C72" s="44">
        <v>7</v>
      </c>
      <c r="D72" s="45">
        <v>0.555</v>
      </c>
      <c r="E72" s="44">
        <v>18984</v>
      </c>
      <c r="F72" s="44" t="s">
        <v>0</v>
      </c>
      <c r="G72" s="44" t="s">
        <v>64</v>
      </c>
      <c r="H72" s="46">
        <f>VLOOKUP(A72,Area_pop!A:E,4,0)</f>
        <v>226644</v>
      </c>
      <c r="I72" s="43"/>
      <c r="J72" s="47">
        <f t="shared" si="20"/>
        <v>226681.6679202827</v>
      </c>
      <c r="K72" s="43">
        <f>VLOOKUP(A72,Area_pop!A:E,5,0)</f>
        <v>12096</v>
      </c>
      <c r="L72" s="45">
        <v>4733.019</v>
      </c>
      <c r="M72" s="43">
        <f t="shared" si="19"/>
        <v>12258.51921</v>
      </c>
      <c r="N72" s="46">
        <f>VLOOKUP(F72,GDPpc_pop_area!A:C,2,0)</f>
        <v>853744</v>
      </c>
      <c r="O72" s="48">
        <f>VLOOKUP(F72,GDPpc_pop_area!A:J,7,0)</f>
        <v>72.23585392007931</v>
      </c>
      <c r="P72" s="43">
        <v>-749993</v>
      </c>
      <c r="Q72" s="43">
        <v>2</v>
      </c>
      <c r="R72" s="49">
        <f t="shared" si="12"/>
        <v>491455.0546261756</v>
      </c>
      <c r="S72" s="49">
        <f>(R72*J72)/(R$72+R$73)</f>
        <v>136445.04564065798</v>
      </c>
      <c r="T72" s="49">
        <f t="shared" si="13"/>
        <v>226681.6679202827</v>
      </c>
      <c r="U72" s="50">
        <f t="shared" si="21"/>
        <v>116489139045.4379</v>
      </c>
      <c r="V72" s="43"/>
      <c r="W72" s="48">
        <f t="shared" si="22"/>
        <v>116519488061.61339</v>
      </c>
      <c r="X72" s="48">
        <f t="shared" si="14"/>
        <v>164469370688.6535</v>
      </c>
      <c r="Y72" s="43"/>
      <c r="Z72" s="48">
        <f t="shared" si="23"/>
        <v>359340992.7290182</v>
      </c>
      <c r="AA72" s="48">
        <f t="shared" si="15"/>
        <v>507216328.52975047</v>
      </c>
      <c r="AB72" s="43"/>
      <c r="AC72" s="48">
        <f t="shared" si="24"/>
        <v>845596638.9865263</v>
      </c>
      <c r="AD72" s="48">
        <f t="shared" si="16"/>
        <v>1193574992.3396015</v>
      </c>
      <c r="AE72" s="48">
        <f t="shared" si="17"/>
        <v>0.9970000000000001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2.75">
      <c r="A73" s="43">
        <f t="shared" si="18"/>
        <v>-749993</v>
      </c>
      <c r="B73" s="44">
        <v>-75</v>
      </c>
      <c r="C73" s="44">
        <v>7</v>
      </c>
      <c r="D73" s="45">
        <v>0.442</v>
      </c>
      <c r="E73" s="44">
        <v>18984</v>
      </c>
      <c r="F73" s="44" t="s">
        <v>49</v>
      </c>
      <c r="G73" s="44" t="s">
        <v>64</v>
      </c>
      <c r="H73" s="46">
        <f>VLOOKUP(A73,Area_pop!A:E,4,0)</f>
        <v>226644</v>
      </c>
      <c r="I73" s="43"/>
      <c r="J73" s="47">
        <f t="shared" si="20"/>
        <v>226681.6679202827</v>
      </c>
      <c r="K73" s="43">
        <f>VLOOKUP(A73,Area_pop!A:E,5,0)</f>
        <v>12096</v>
      </c>
      <c r="L73" s="45">
        <v>4733.019</v>
      </c>
      <c r="M73" s="43">
        <f t="shared" si="19"/>
        <v>12258.51921</v>
      </c>
      <c r="N73" s="46">
        <f>VLOOKUP(F73,GDPpc_pop_area!A:C,2,0)</f>
        <v>531241</v>
      </c>
      <c r="O73" s="48">
        <f>VLOOKUP(F73,GDPpc_pop_area!A:J,7,0)</f>
        <v>59.985817849795794</v>
      </c>
      <c r="P73" s="43">
        <v>-749993</v>
      </c>
      <c r="Q73" s="43">
        <v>2</v>
      </c>
      <c r="R73" s="49">
        <f t="shared" si="12"/>
        <v>325019.0867941629</v>
      </c>
      <c r="S73" s="49">
        <f>(R73*J73)/(R$72+R$73)</f>
        <v>90236.62227962472</v>
      </c>
      <c r="T73" s="49"/>
      <c r="U73" s="50">
        <f t="shared" si="21"/>
        <v>47937393456.45011</v>
      </c>
      <c r="V73" s="43"/>
      <c r="W73" s="48">
        <f t="shared" si="22"/>
        <v>47949882627.04011</v>
      </c>
      <c r="X73" s="48"/>
      <c r="Y73" s="43"/>
      <c r="Z73" s="48">
        <f t="shared" si="23"/>
        <v>147875335.80073228</v>
      </c>
      <c r="AA73" s="48"/>
      <c r="AB73" s="43"/>
      <c r="AC73" s="48">
        <f t="shared" si="24"/>
        <v>347978353.3530753</v>
      </c>
      <c r="AD73" s="48"/>
      <c r="AE73" s="48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55" ht="12.75">
      <c r="A74" s="43">
        <f t="shared" si="18"/>
        <v>-749989</v>
      </c>
      <c r="B74" s="44">
        <v>-75</v>
      </c>
      <c r="C74" s="44">
        <v>11</v>
      </c>
      <c r="D74" s="45">
        <v>0.093</v>
      </c>
      <c r="E74" s="44">
        <v>18980</v>
      </c>
      <c r="F74" s="44" t="s">
        <v>5</v>
      </c>
      <c r="G74" s="44" t="s">
        <v>64</v>
      </c>
      <c r="H74" s="46">
        <f>VLOOKUP(A74,Area_pop!A:E,4,0)</f>
        <v>400245</v>
      </c>
      <c r="I74" s="43"/>
      <c r="J74" s="47">
        <f t="shared" si="20"/>
        <v>400311.5201671059</v>
      </c>
      <c r="K74" s="43">
        <f>VLOOKUP(A74,Area_pop!A:E,5,0)</f>
        <v>1140</v>
      </c>
      <c r="L74" s="45">
        <v>4678.023</v>
      </c>
      <c r="M74" s="43">
        <f t="shared" si="19"/>
        <v>12116.07957</v>
      </c>
      <c r="N74" s="46">
        <f>VLOOKUP(F74,GDPpc_pop_area!A:C,2,0)</f>
        <v>353427</v>
      </c>
      <c r="O74" s="48">
        <f>VLOOKUP(F74,GDPpc_pop_area!A:J,7,0)</f>
        <v>44.66017726989806</v>
      </c>
      <c r="P74" s="43">
        <v>-749989</v>
      </c>
      <c r="Q74" s="43">
        <v>2</v>
      </c>
      <c r="R74" s="49">
        <f t="shared" si="12"/>
        <v>50322.88231135228</v>
      </c>
      <c r="S74" s="49">
        <f>(R74*J74)/(R$74+R$75)</f>
        <v>155004.91304322347</v>
      </c>
      <c r="T74" s="49">
        <f t="shared" si="13"/>
        <v>400311.5201671059</v>
      </c>
      <c r="U74" s="50">
        <f t="shared" si="21"/>
        <v>54782921402.12734</v>
      </c>
      <c r="V74" s="43"/>
      <c r="W74" s="48">
        <f t="shared" si="22"/>
        <v>54797194044.0354</v>
      </c>
      <c r="X74" s="48">
        <f t="shared" si="14"/>
        <v>197620992394.97928</v>
      </c>
      <c r="Y74" s="43"/>
      <c r="Z74" s="48">
        <f t="shared" si="23"/>
        <v>168992144.01058942</v>
      </c>
      <c r="AA74" s="48">
        <f t="shared" si="15"/>
        <v>609454476.4370666</v>
      </c>
      <c r="AB74" s="43"/>
      <c r="AC74" s="48">
        <f t="shared" si="24"/>
        <v>397670156.9871902</v>
      </c>
      <c r="AD74" s="48">
        <f t="shared" si="16"/>
        <v>1434160497.4612734</v>
      </c>
      <c r="AE74" s="48">
        <f t="shared" si="17"/>
        <v>0.106</v>
      </c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</row>
    <row r="75" spans="1:55" ht="12.75">
      <c r="A75" s="43">
        <f t="shared" si="18"/>
        <v>-749989</v>
      </c>
      <c r="B75" s="44">
        <v>-75</v>
      </c>
      <c r="C75" s="44">
        <v>11</v>
      </c>
      <c r="D75" s="45">
        <v>0.013</v>
      </c>
      <c r="E75" s="44">
        <v>18980</v>
      </c>
      <c r="F75" s="44" t="s">
        <v>48</v>
      </c>
      <c r="G75" s="44" t="s">
        <v>64</v>
      </c>
      <c r="H75" s="46">
        <f>VLOOKUP(A75,Area_pop!A:E,4,0)</f>
        <v>400245</v>
      </c>
      <c r="I75" s="43"/>
      <c r="J75" s="47">
        <f t="shared" si="20"/>
        <v>400311.5201671059</v>
      </c>
      <c r="K75" s="43">
        <f>VLOOKUP(A75,Area_pop!A:E,5,0)</f>
        <v>1140</v>
      </c>
      <c r="L75" s="45">
        <v>4678.023</v>
      </c>
      <c r="M75" s="43">
        <f t="shared" si="19"/>
        <v>12116.07957</v>
      </c>
      <c r="N75" s="46">
        <f>VLOOKUP(F75,GDPpc_pop_area!A:C,2,0)</f>
        <v>582074</v>
      </c>
      <c r="O75" s="48">
        <f>VLOOKUP(F75,GDPpc_pop_area!A:J,7,0)</f>
        <v>505.6195068730418</v>
      </c>
      <c r="P75" s="43">
        <v>-749989</v>
      </c>
      <c r="Q75" s="43">
        <v>2</v>
      </c>
      <c r="R75" s="49">
        <f t="shared" si="12"/>
        <v>79639.64030643317</v>
      </c>
      <c r="S75" s="49">
        <f>(R75*J75)/(R$74+R$75)</f>
        <v>245306.60712388242</v>
      </c>
      <c r="T75" s="49"/>
      <c r="U75" s="50">
        <f t="shared" si="21"/>
        <v>142786598035.02673</v>
      </c>
      <c r="V75" s="43"/>
      <c r="W75" s="48">
        <f t="shared" si="22"/>
        <v>142823798350.94388</v>
      </c>
      <c r="X75" s="48"/>
      <c r="Y75" s="43"/>
      <c r="Z75" s="48">
        <f t="shared" si="23"/>
        <v>440462332.42647713</v>
      </c>
      <c r="AA75" s="48"/>
      <c r="AB75" s="43"/>
      <c r="AC75" s="48">
        <f t="shared" si="24"/>
        <v>1036490340.4740832</v>
      </c>
      <c r="AD75" s="48"/>
      <c r="AE75" s="48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1:55" ht="12.75">
      <c r="A76" s="43">
        <f t="shared" si="18"/>
        <v>-740000</v>
      </c>
      <c r="B76" s="44">
        <v>-74</v>
      </c>
      <c r="C76" s="44">
        <v>0</v>
      </c>
      <c r="D76" s="45">
        <v>0.989</v>
      </c>
      <c r="E76" s="44">
        <v>19171</v>
      </c>
      <c r="F76" s="44" t="s">
        <v>47</v>
      </c>
      <c r="G76" s="44" t="s">
        <v>64</v>
      </c>
      <c r="H76" s="46">
        <f>VLOOKUP(A76,Area_pop!A:E,4,0)</f>
        <v>4732</v>
      </c>
      <c r="I76" s="43"/>
      <c r="J76" s="47">
        <f t="shared" si="20"/>
        <v>4732.7864518750885</v>
      </c>
      <c r="K76" s="43">
        <f>VLOOKUP(A76,Area_pop!A:E,5,0)</f>
        <v>12096</v>
      </c>
      <c r="L76" s="45">
        <v>4773.68</v>
      </c>
      <c r="M76" s="43">
        <f t="shared" si="19"/>
        <v>12363.8312</v>
      </c>
      <c r="N76" s="46">
        <f>VLOOKUP(F76,GDPpc_pop_area!A:C,2,0)</f>
        <v>459654</v>
      </c>
      <c r="O76" s="48">
        <f>VLOOKUP(F76,GDPpc_pop_area!A:J,7,0)</f>
        <v>3.8451946749824404</v>
      </c>
      <c r="P76" s="43">
        <v>-740000</v>
      </c>
      <c r="Q76" s="43">
        <v>2</v>
      </c>
      <c r="R76" s="49">
        <f t="shared" si="12"/>
        <v>47018.38317580292</v>
      </c>
      <c r="S76" s="49">
        <f>(R76*J76)/(R$76+R$77)</f>
        <v>4705.505970927308</v>
      </c>
      <c r="T76" s="49">
        <f t="shared" si="13"/>
        <v>4732.7864518750885</v>
      </c>
      <c r="U76" s="50">
        <f t="shared" si="21"/>
        <v>2162904641.560621</v>
      </c>
      <c r="V76" s="43"/>
      <c r="W76" s="48">
        <f t="shared" si="22"/>
        <v>2163468144.978112</v>
      </c>
      <c r="X76" s="48">
        <f t="shared" si="14"/>
        <v>2184843222.413946</v>
      </c>
      <c r="Y76" s="43"/>
      <c r="Z76" s="48">
        <f t="shared" si="23"/>
        <v>6672040.908238074</v>
      </c>
      <c r="AA76" s="48">
        <f t="shared" si="15"/>
        <v>6737960.709923013</v>
      </c>
      <c r="AB76" s="43"/>
      <c r="AC76" s="48">
        <f t="shared" si="24"/>
        <v>15700561.531651614</v>
      </c>
      <c r="AD76" s="48">
        <f t="shared" si="16"/>
        <v>15855683.167856025</v>
      </c>
      <c r="AE76" s="48">
        <f t="shared" si="17"/>
        <v>1</v>
      </c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1:55" ht="12.75">
      <c r="A77" s="43">
        <f t="shared" si="18"/>
        <v>-740000</v>
      </c>
      <c r="B77" s="44">
        <v>-74</v>
      </c>
      <c r="C77" s="44">
        <v>0</v>
      </c>
      <c r="D77" s="45">
        <v>0.011</v>
      </c>
      <c r="E77" s="44">
        <v>19171</v>
      </c>
      <c r="F77" s="44" t="s">
        <v>14</v>
      </c>
      <c r="G77" s="44" t="s">
        <v>64</v>
      </c>
      <c r="H77" s="46">
        <f>VLOOKUP(A77,Area_pop!A:E,4,0)</f>
        <v>4732</v>
      </c>
      <c r="I77" s="43"/>
      <c r="J77" s="47">
        <f t="shared" si="20"/>
        <v>4732.7864518750885</v>
      </c>
      <c r="K77" s="43">
        <f>VLOOKUP(A77,Area_pop!A:E,5,0)</f>
        <v>12096</v>
      </c>
      <c r="L77" s="45">
        <v>4773.68</v>
      </c>
      <c r="M77" s="43">
        <f t="shared" si="19"/>
        <v>12363.8312</v>
      </c>
      <c r="N77" s="46">
        <f>VLOOKUP(F77,GDPpc_pop_area!A:C,2,0)</f>
        <v>783326</v>
      </c>
      <c r="O77" s="48">
        <f>VLOOKUP(F77,GDPpc_pop_area!A:J,7,0)</f>
        <v>2.004322641131107</v>
      </c>
      <c r="P77" s="43">
        <v>-740000</v>
      </c>
      <c r="Q77" s="43">
        <v>2</v>
      </c>
      <c r="R77" s="49">
        <f t="shared" si="12"/>
        <v>272.592174858115</v>
      </c>
      <c r="S77" s="49">
        <f>(R77*J77)/(R$76+R$77)</f>
        <v>27.28048094778021</v>
      </c>
      <c r="T77" s="49"/>
      <c r="U77" s="50">
        <f t="shared" si="21"/>
        <v>21369510.01890088</v>
      </c>
      <c r="V77" s="43"/>
      <c r="W77" s="48">
        <f t="shared" si="22"/>
        <v>21375077.435833827</v>
      </c>
      <c r="X77" s="48"/>
      <c r="Y77" s="43"/>
      <c r="Z77" s="48">
        <f t="shared" si="23"/>
        <v>65919.80168493894</v>
      </c>
      <c r="AA77" s="48"/>
      <c r="AB77" s="43"/>
      <c r="AC77" s="48">
        <f t="shared" si="24"/>
        <v>155121.63620441116</v>
      </c>
      <c r="AD77" s="48"/>
      <c r="AE77" s="48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spans="1:55" ht="12.75">
      <c r="A78" s="43">
        <f t="shared" si="18"/>
        <v>-739998</v>
      </c>
      <c r="B78" s="44">
        <v>-74</v>
      </c>
      <c r="C78" s="44">
        <v>2</v>
      </c>
      <c r="D78" s="45">
        <v>0.757</v>
      </c>
      <c r="E78" s="44">
        <v>19169</v>
      </c>
      <c r="F78" s="44" t="s">
        <v>6</v>
      </c>
      <c r="G78" s="44" t="s">
        <v>64</v>
      </c>
      <c r="H78" s="46">
        <f>VLOOKUP(A78,Area_pop!A:E,4,0)</f>
        <v>29416</v>
      </c>
      <c r="I78" s="43"/>
      <c r="J78" s="47">
        <f t="shared" si="20"/>
        <v>29420.88889863855</v>
      </c>
      <c r="K78" s="43">
        <f>VLOOKUP(A78,Area_pop!A:E,5,0)</f>
        <v>12120</v>
      </c>
      <c r="L78" s="45">
        <v>4769.317</v>
      </c>
      <c r="M78" s="43">
        <f t="shared" si="19"/>
        <v>12352.53103</v>
      </c>
      <c r="N78" s="46">
        <f>VLOOKUP(F78,GDPpc_pop_area!A:C,2,0)</f>
        <v>751865</v>
      </c>
      <c r="O78" s="48">
        <f>VLOOKUP(F78,GDPpc_pop_area!A:J,7,0)</f>
        <v>6.767220755988341</v>
      </c>
      <c r="P78" s="43">
        <v>-739998</v>
      </c>
      <c r="Q78" s="43">
        <v>2</v>
      </c>
      <c r="R78" s="49">
        <f t="shared" si="12"/>
        <v>63279.37441203098</v>
      </c>
      <c r="S78" s="49">
        <f>(R78*J78)/(R$78+R$79)</f>
        <v>26866.544271431736</v>
      </c>
      <c r="T78" s="49">
        <f t="shared" si="13"/>
        <v>29420.888898638546</v>
      </c>
      <c r="U78" s="50">
        <f t="shared" si="21"/>
        <v>20200014308.640022</v>
      </c>
      <c r="V78" s="43"/>
      <c r="W78" s="48">
        <f t="shared" si="22"/>
        <v>20205277035.843792</v>
      </c>
      <c r="X78" s="48">
        <f t="shared" si="14"/>
        <v>22206682887.480522</v>
      </c>
      <c r="Y78" s="43"/>
      <c r="Z78" s="48">
        <f t="shared" si="23"/>
        <v>62312188.53781505</v>
      </c>
      <c r="AA78" s="48">
        <f t="shared" si="15"/>
        <v>68484436.43853116</v>
      </c>
      <c r="AB78" s="43"/>
      <c r="AC78" s="48">
        <f t="shared" si="24"/>
        <v>146632246.97886285</v>
      </c>
      <c r="AD78" s="48">
        <f t="shared" si="16"/>
        <v>161156701.98245063</v>
      </c>
      <c r="AE78" s="48">
        <f t="shared" si="17"/>
        <v>1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</row>
    <row r="79" spans="1:55" ht="12.75">
      <c r="A79" s="43">
        <f t="shared" si="18"/>
        <v>-739998</v>
      </c>
      <c r="B79" s="44">
        <v>-74</v>
      </c>
      <c r="C79" s="44">
        <v>2</v>
      </c>
      <c r="D79" s="45">
        <v>0.243</v>
      </c>
      <c r="E79" s="44">
        <v>19169</v>
      </c>
      <c r="F79" s="44" t="s">
        <v>14</v>
      </c>
      <c r="G79" s="44" t="s">
        <v>64</v>
      </c>
      <c r="H79" s="46">
        <f>VLOOKUP(A79,Area_pop!A:E,4,0)</f>
        <v>29416</v>
      </c>
      <c r="I79" s="43"/>
      <c r="J79" s="47">
        <f t="shared" si="20"/>
        <v>29420.88889863855</v>
      </c>
      <c r="K79" s="43">
        <f>VLOOKUP(A79,Area_pop!A:E,5,0)</f>
        <v>12120</v>
      </c>
      <c r="L79" s="45">
        <v>4769.317</v>
      </c>
      <c r="M79" s="43">
        <f t="shared" si="19"/>
        <v>12352.53103</v>
      </c>
      <c r="N79" s="46">
        <f>VLOOKUP(F79,GDPpc_pop_area!A:C,2,0)</f>
        <v>783326</v>
      </c>
      <c r="O79" s="48">
        <f>VLOOKUP(F79,GDPpc_pop_area!A:J,7,0)</f>
        <v>2.004322641131107</v>
      </c>
      <c r="P79" s="43">
        <v>-739998</v>
      </c>
      <c r="Q79" s="43">
        <v>2</v>
      </c>
      <c r="R79" s="49">
        <f t="shared" si="12"/>
        <v>6016.305201344963</v>
      </c>
      <c r="S79" s="49">
        <f>(R79*J79)/(R$78+R$79)</f>
        <v>2554.344627206811</v>
      </c>
      <c r="T79" s="49"/>
      <c r="U79" s="50">
        <f t="shared" si="21"/>
        <v>2000884559.4514024</v>
      </c>
      <c r="V79" s="43"/>
      <c r="W79" s="48">
        <f t="shared" si="22"/>
        <v>2001405851.6367314</v>
      </c>
      <c r="X79" s="48"/>
      <c r="Y79" s="43"/>
      <c r="Z79" s="48">
        <f t="shared" si="23"/>
        <v>6172247.900716111</v>
      </c>
      <c r="AA79" s="48"/>
      <c r="AB79" s="43"/>
      <c r="AC79" s="48">
        <f t="shared" si="24"/>
        <v>14524455.003587773</v>
      </c>
      <c r="AD79" s="48"/>
      <c r="AE79" s="48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</row>
    <row r="80" spans="1:55" ht="12.75">
      <c r="A80" s="43">
        <f t="shared" si="18"/>
        <v>-739989</v>
      </c>
      <c r="B80" s="44">
        <v>-74</v>
      </c>
      <c r="C80" s="44">
        <v>11</v>
      </c>
      <c r="D80" s="45">
        <v>0.204</v>
      </c>
      <c r="E80" s="44">
        <v>19160</v>
      </c>
      <c r="F80" s="44" t="s">
        <v>54</v>
      </c>
      <c r="G80" s="44" t="s">
        <v>64</v>
      </c>
      <c r="H80" s="46">
        <f>VLOOKUP(A80,Area_pop!A:E,4,0)</f>
        <v>208523</v>
      </c>
      <c r="I80" s="43"/>
      <c r="J80" s="47">
        <f t="shared" si="20"/>
        <v>208557.65623506956</v>
      </c>
      <c r="K80" s="43">
        <f>VLOOKUP(A80,Area_pop!A:E,5,0)</f>
        <v>3757</v>
      </c>
      <c r="L80" s="45">
        <v>4678.023</v>
      </c>
      <c r="M80" s="43">
        <f t="shared" si="19"/>
        <v>12116.07957</v>
      </c>
      <c r="N80" s="46">
        <f>VLOOKUP(F80,GDPpc_pop_area!A:C,2,0)</f>
        <v>984697</v>
      </c>
      <c r="O80" s="48">
        <f>VLOOKUP(F80,GDPpc_pop_area!A:J,7,0)</f>
        <v>19.45539085001508</v>
      </c>
      <c r="P80" s="43">
        <v>-739989</v>
      </c>
      <c r="Q80" s="43">
        <v>2</v>
      </c>
      <c r="R80" s="49">
        <f t="shared" si="12"/>
        <v>48087.50497526345</v>
      </c>
      <c r="S80" s="49">
        <f>(R80*J80)/(R$80+R$81)</f>
        <v>90912.7709687609</v>
      </c>
      <c r="T80" s="49">
        <f t="shared" si="13"/>
        <v>208557.65623506956</v>
      </c>
      <c r="U80" s="50">
        <f t="shared" si="21"/>
        <v>89521532834.62596</v>
      </c>
      <c r="V80" s="43"/>
      <c r="W80" s="48">
        <f t="shared" si="22"/>
        <v>89544855957.02446</v>
      </c>
      <c r="X80" s="48">
        <f t="shared" si="14"/>
        <v>131134567403.32259</v>
      </c>
      <c r="Y80" s="43"/>
      <c r="Z80" s="48">
        <f t="shared" si="23"/>
        <v>276152409.9415836</v>
      </c>
      <c r="AA80" s="48">
        <f t="shared" si="15"/>
        <v>404413256.66383827</v>
      </c>
      <c r="AB80" s="43"/>
      <c r="AC80" s="48">
        <f t="shared" si="24"/>
        <v>649838327.4371561</v>
      </c>
      <c r="AD80" s="48">
        <f t="shared" si="16"/>
        <v>951660115.3668532</v>
      </c>
      <c r="AE80" s="48">
        <f t="shared" si="17"/>
        <v>0.319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</row>
    <row r="81" spans="1:55" ht="12.75">
      <c r="A81" s="43">
        <f t="shared" si="18"/>
        <v>-739989</v>
      </c>
      <c r="B81" s="44">
        <v>-74</v>
      </c>
      <c r="C81" s="44">
        <v>11</v>
      </c>
      <c r="D81" s="45">
        <v>0.115</v>
      </c>
      <c r="E81" s="44">
        <v>19160</v>
      </c>
      <c r="F81" s="44" t="s">
        <v>5</v>
      </c>
      <c r="G81" s="44" t="s">
        <v>64</v>
      </c>
      <c r="H81" s="46">
        <f>VLOOKUP(A81,Area_pop!A:E,4,0)</f>
        <v>208523</v>
      </c>
      <c r="I81" s="43"/>
      <c r="J81" s="47">
        <f t="shared" si="20"/>
        <v>208557.65623506956</v>
      </c>
      <c r="K81" s="43">
        <f>VLOOKUP(A81,Area_pop!A:E,5,0)</f>
        <v>3757</v>
      </c>
      <c r="L81" s="45">
        <v>4678.023</v>
      </c>
      <c r="M81" s="43">
        <f t="shared" si="19"/>
        <v>12116.07957</v>
      </c>
      <c r="N81" s="46">
        <f>VLOOKUP(F81,GDPpc_pop_area!A:C,2,0)</f>
        <v>353427</v>
      </c>
      <c r="O81" s="48">
        <f>VLOOKUP(F81,GDPpc_pop_area!A:J,7,0)</f>
        <v>44.66017726989806</v>
      </c>
      <c r="P81" s="43">
        <v>-739989</v>
      </c>
      <c r="Q81" s="43">
        <v>2</v>
      </c>
      <c r="R81" s="49">
        <f t="shared" si="12"/>
        <v>62227.22006242487</v>
      </c>
      <c r="S81" s="49">
        <f>(R81*J81)/(R$80+R$81)</f>
        <v>117644.88526630866</v>
      </c>
      <c r="T81" s="49"/>
      <c r="U81" s="50">
        <f t="shared" si="21"/>
        <v>41578878865.01567</v>
      </c>
      <c r="V81" s="43"/>
      <c r="W81" s="48">
        <f t="shared" si="22"/>
        <v>41589711446.29813</v>
      </c>
      <c r="X81" s="48"/>
      <c r="Y81" s="43"/>
      <c r="Z81" s="48">
        <f t="shared" si="23"/>
        <v>128260846.7222547</v>
      </c>
      <c r="AA81" s="48"/>
      <c r="AB81" s="43"/>
      <c r="AC81" s="48">
        <f t="shared" si="24"/>
        <v>301821787.92969716</v>
      </c>
      <c r="AD81" s="48"/>
      <c r="AE81" s="48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</row>
    <row r="82" spans="1:55" ht="12.75">
      <c r="A82" s="43">
        <f t="shared" si="18"/>
        <v>-730001</v>
      </c>
      <c r="B82" s="44">
        <v>-73</v>
      </c>
      <c r="C82" s="44">
        <v>-1</v>
      </c>
      <c r="D82" s="45">
        <v>0.541</v>
      </c>
      <c r="E82" s="44">
        <v>19352</v>
      </c>
      <c r="F82" s="44" t="s">
        <v>47</v>
      </c>
      <c r="G82" s="44" t="s">
        <v>64</v>
      </c>
      <c r="H82" s="46">
        <f>VLOOKUP(A82,Area_pop!A:E,4,0)</f>
        <v>1984</v>
      </c>
      <c r="I82" s="43"/>
      <c r="J82" s="47">
        <f t="shared" si="20"/>
        <v>1984.3297380642807</v>
      </c>
      <c r="K82" s="43">
        <f>VLOOKUP(A82,Area_pop!A:E,5,0)</f>
        <v>12096</v>
      </c>
      <c r="L82" s="45">
        <v>4773.68</v>
      </c>
      <c r="M82" s="43">
        <f t="shared" si="19"/>
        <v>12363.8312</v>
      </c>
      <c r="N82" s="46">
        <f>VLOOKUP(F82,GDPpc_pop_area!A:C,2,0)</f>
        <v>459654</v>
      </c>
      <c r="O82" s="48">
        <f>VLOOKUP(F82,GDPpc_pop_area!A:J,7,0)</f>
        <v>3.8451946749824404</v>
      </c>
      <c r="P82" s="43">
        <v>-730001</v>
      </c>
      <c r="Q82" s="43">
        <v>2</v>
      </c>
      <c r="R82" s="49">
        <f t="shared" si="12"/>
        <v>25719.86379990837</v>
      </c>
      <c r="S82" s="49">
        <f>(R82*J82)/(R$82+R$83)</f>
        <v>1785.5575900582423</v>
      </c>
      <c r="T82" s="49">
        <f t="shared" si="13"/>
        <v>1984.3297380642807</v>
      </c>
      <c r="U82" s="50">
        <f t="shared" si="21"/>
        <v>820738688.5006313</v>
      </c>
      <c r="V82" s="43"/>
      <c r="W82" s="48">
        <f t="shared" si="22"/>
        <v>820952516.2612042</v>
      </c>
      <c r="X82" s="48">
        <f t="shared" si="14"/>
        <v>899049762.3528999</v>
      </c>
      <c r="Y82" s="43"/>
      <c r="Z82" s="48">
        <f t="shared" si="23"/>
        <v>2531781.5679098675</v>
      </c>
      <c r="AA82" s="48">
        <f t="shared" si="15"/>
        <v>2772630.050913439</v>
      </c>
      <c r="AB82" s="43"/>
      <c r="AC82" s="48">
        <f t="shared" si="24"/>
        <v>5957756.080690368</v>
      </c>
      <c r="AD82" s="48">
        <f t="shared" si="16"/>
        <v>6524517.657726489</v>
      </c>
      <c r="AE82" s="48">
        <f t="shared" si="17"/>
        <v>1</v>
      </c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</row>
    <row r="83" spans="1:55" ht="12.75">
      <c r="A83" s="43">
        <f t="shared" si="18"/>
        <v>-730001</v>
      </c>
      <c r="B83" s="44">
        <v>-73</v>
      </c>
      <c r="C83" s="44">
        <v>-1</v>
      </c>
      <c r="D83" s="45">
        <v>0.459</v>
      </c>
      <c r="E83" s="44">
        <v>19352</v>
      </c>
      <c r="F83" s="44" t="s">
        <v>11</v>
      </c>
      <c r="G83" s="44" t="s">
        <v>64</v>
      </c>
      <c r="H83" s="46">
        <f>VLOOKUP(A83,Area_pop!A:E,4,0)</f>
        <v>1984</v>
      </c>
      <c r="I83" s="43"/>
      <c r="J83" s="47">
        <f t="shared" si="20"/>
        <v>1984.3297380642807</v>
      </c>
      <c r="K83" s="43">
        <f>VLOOKUP(A83,Area_pop!A:E,5,0)</f>
        <v>12096</v>
      </c>
      <c r="L83" s="45">
        <v>4773.68</v>
      </c>
      <c r="M83" s="43">
        <f t="shared" si="19"/>
        <v>12363.8312</v>
      </c>
      <c r="N83" s="46">
        <f>VLOOKUP(F83,GDPpc_pop_area!A:C,2,0)</f>
        <v>392796</v>
      </c>
      <c r="O83" s="48">
        <f>VLOOKUP(F83,GDPpc_pop_area!A:J,7,0)</f>
        <v>0.5045271949738838</v>
      </c>
      <c r="P83" s="43">
        <v>-730001</v>
      </c>
      <c r="Q83" s="43">
        <v>2</v>
      </c>
      <c r="R83" s="49">
        <f t="shared" si="12"/>
        <v>2863.1910851801636</v>
      </c>
      <c r="S83" s="49">
        <f>(R83*J83)/(R$82+R$83)</f>
        <v>198.77214800603844</v>
      </c>
      <c r="T83" s="49"/>
      <c r="U83" s="50">
        <f t="shared" si="21"/>
        <v>78076904.64817987</v>
      </c>
      <c r="V83" s="43"/>
      <c r="W83" s="48">
        <f t="shared" si="22"/>
        <v>78097246.0916957</v>
      </c>
      <c r="X83" s="48"/>
      <c r="Y83" s="43"/>
      <c r="Z83" s="48">
        <f t="shared" si="23"/>
        <v>240848.48300357172</v>
      </c>
      <c r="AA83" s="48"/>
      <c r="AB83" s="43"/>
      <c r="AC83" s="48">
        <f t="shared" si="24"/>
        <v>566761.5770361213</v>
      </c>
      <c r="AD83" s="48"/>
      <c r="AE83" s="48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</row>
    <row r="84" spans="1:55" ht="12.75">
      <c r="A84" s="43">
        <f t="shared" si="18"/>
        <v>-729999</v>
      </c>
      <c r="B84" s="44">
        <v>-73</v>
      </c>
      <c r="C84" s="44">
        <v>1</v>
      </c>
      <c r="D84" s="45">
        <v>0.069</v>
      </c>
      <c r="E84" s="44">
        <v>19350</v>
      </c>
      <c r="F84" s="44" t="s">
        <v>47</v>
      </c>
      <c r="G84" s="44" t="s">
        <v>64</v>
      </c>
      <c r="H84" s="46">
        <f>VLOOKUP(A84,Area_pop!A:E,4,0)</f>
        <v>9363</v>
      </c>
      <c r="I84" s="43"/>
      <c r="J84" s="47">
        <f t="shared" si="20"/>
        <v>9364.556117689446</v>
      </c>
      <c r="K84" s="43">
        <f>VLOOKUP(A84,Area_pop!A:E,5,0)</f>
        <v>12096</v>
      </c>
      <c r="L84" s="45">
        <v>4772.224</v>
      </c>
      <c r="M84" s="43">
        <f t="shared" si="19"/>
        <v>12360.060159999999</v>
      </c>
      <c r="N84" s="46">
        <f>VLOOKUP(F84,GDPpc_pop_area!A:C,2,0)</f>
        <v>459654</v>
      </c>
      <c r="O84" s="48">
        <f>VLOOKUP(F84,GDPpc_pop_area!A:J,7,0)</f>
        <v>3.8451946749824404</v>
      </c>
      <c r="P84" s="43">
        <v>-729999</v>
      </c>
      <c r="Q84" s="43">
        <v>2</v>
      </c>
      <c r="R84" s="49">
        <f t="shared" si="12"/>
        <v>3279.351788168928</v>
      </c>
      <c r="S84" s="49">
        <f>(R84*J84)/(R$84+R$85)</f>
        <v>1165.7389592736054</v>
      </c>
      <c r="T84" s="49">
        <f t="shared" si="13"/>
        <v>9364.556117689444</v>
      </c>
      <c r="U84" s="50">
        <f t="shared" si="21"/>
        <v>535836575.5859498</v>
      </c>
      <c r="V84" s="43"/>
      <c r="W84" s="48">
        <f t="shared" si="22"/>
        <v>535976177.5525634</v>
      </c>
      <c r="X84" s="48">
        <f t="shared" si="14"/>
        <v>6959996046.514647</v>
      </c>
      <c r="Y84" s="43"/>
      <c r="Z84" s="48">
        <f t="shared" si="23"/>
        <v>1652927.0332787614</v>
      </c>
      <c r="AA84" s="48">
        <f t="shared" si="15"/>
        <v>21464322.666969888</v>
      </c>
      <c r="AB84" s="43"/>
      <c r="AC84" s="48">
        <f t="shared" si="24"/>
        <v>3889646.8037658986</v>
      </c>
      <c r="AD84" s="48">
        <f t="shared" si="16"/>
        <v>50509570.22039292</v>
      </c>
      <c r="AE84" s="48">
        <f t="shared" si="17"/>
        <v>1</v>
      </c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</row>
    <row r="85" spans="1:55" ht="12.75">
      <c r="A85" s="43">
        <f t="shared" si="18"/>
        <v>-729999</v>
      </c>
      <c r="B85" s="44">
        <v>-73</v>
      </c>
      <c r="C85" s="44">
        <v>1</v>
      </c>
      <c r="D85" s="45">
        <v>0.931</v>
      </c>
      <c r="E85" s="44">
        <v>19350</v>
      </c>
      <c r="F85" s="44" t="s">
        <v>14</v>
      </c>
      <c r="G85" s="44" t="s">
        <v>64</v>
      </c>
      <c r="H85" s="46">
        <f>VLOOKUP(A85,Area_pop!A:E,4,0)</f>
        <v>9363</v>
      </c>
      <c r="I85" s="43"/>
      <c r="J85" s="47">
        <f t="shared" si="20"/>
        <v>9364.556117689446</v>
      </c>
      <c r="K85" s="43">
        <f>VLOOKUP(A85,Area_pop!A:E,5,0)</f>
        <v>12096</v>
      </c>
      <c r="L85" s="45">
        <v>4772.224</v>
      </c>
      <c r="M85" s="43">
        <f t="shared" si="19"/>
        <v>12360.060159999999</v>
      </c>
      <c r="N85" s="46">
        <f>VLOOKUP(F85,GDPpc_pop_area!A:C,2,0)</f>
        <v>783326</v>
      </c>
      <c r="O85" s="48">
        <f>VLOOKUP(F85,GDPpc_pop_area!A:J,7,0)</f>
        <v>2.004322641131107</v>
      </c>
      <c r="P85" s="43">
        <v>-729999</v>
      </c>
      <c r="Q85" s="43">
        <v>2</v>
      </c>
      <c r="R85" s="49">
        <f t="shared" si="12"/>
        <v>23064.173583144864</v>
      </c>
      <c r="S85" s="49">
        <f>(R85*J85)/(R$84+R$85)</f>
        <v>8198.817158415839</v>
      </c>
      <c r="T85" s="49"/>
      <c r="U85" s="50">
        <f t="shared" si="21"/>
        <v>6422346649.433246</v>
      </c>
      <c r="V85" s="43"/>
      <c r="W85" s="48">
        <f t="shared" si="22"/>
        <v>6424019868.962083</v>
      </c>
      <c r="X85" s="48"/>
      <c r="Y85" s="43"/>
      <c r="Z85" s="48">
        <f t="shared" si="23"/>
        <v>19811395.633691125</v>
      </c>
      <c r="AA85" s="48"/>
      <c r="AB85" s="43"/>
      <c r="AC85" s="48">
        <f t="shared" si="24"/>
        <v>46619923.41662702</v>
      </c>
      <c r="AD85" s="48"/>
      <c r="AE85" s="48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</row>
    <row r="86" spans="1:55" ht="12.75">
      <c r="A86" s="43">
        <f t="shared" si="18"/>
        <v>-729998</v>
      </c>
      <c r="B86" s="44">
        <v>-73</v>
      </c>
      <c r="C86" s="44">
        <v>2</v>
      </c>
      <c r="D86" s="45">
        <v>0.294</v>
      </c>
      <c r="E86" s="44">
        <v>19349</v>
      </c>
      <c r="F86" s="44" t="s">
        <v>6</v>
      </c>
      <c r="G86" s="44" t="s">
        <v>64</v>
      </c>
      <c r="H86" s="46">
        <f>VLOOKUP(A86,Area_pop!A:E,4,0)</f>
        <v>23494</v>
      </c>
      <c r="I86" s="43"/>
      <c r="J86" s="47">
        <f t="shared" si="20"/>
        <v>23497.90467040434</v>
      </c>
      <c r="K86" s="43">
        <f>VLOOKUP(A86,Area_pop!A:E,5,0)</f>
        <v>12120</v>
      </c>
      <c r="L86" s="45">
        <v>4769.317</v>
      </c>
      <c r="M86" s="43">
        <f t="shared" si="19"/>
        <v>12352.53103</v>
      </c>
      <c r="N86" s="46">
        <f>VLOOKUP(F86,GDPpc_pop_area!A:C,2,0)</f>
        <v>751865</v>
      </c>
      <c r="O86" s="48">
        <f>VLOOKUP(F86,GDPpc_pop_area!A:J,7,0)</f>
        <v>6.767220755988341</v>
      </c>
      <c r="P86" s="43">
        <v>-729998</v>
      </c>
      <c r="Q86" s="43">
        <v>2</v>
      </c>
      <c r="R86" s="49">
        <f t="shared" si="12"/>
        <v>24576.137486310578</v>
      </c>
      <c r="S86" s="49">
        <f>(R86*J86)/(R$86+R$87)</f>
        <v>13731.527268852718</v>
      </c>
      <c r="T86" s="49">
        <f t="shared" si="13"/>
        <v>23497.904670404343</v>
      </c>
      <c r="U86" s="50">
        <f t="shared" si="21"/>
        <v>10324254749.995949</v>
      </c>
      <c r="V86" s="43"/>
      <c r="W86" s="48">
        <f t="shared" si="22"/>
        <v>10326944537.01794</v>
      </c>
      <c r="X86" s="48">
        <f t="shared" si="14"/>
        <v>17979195009.630295</v>
      </c>
      <c r="Y86" s="43"/>
      <c r="Z86" s="48">
        <f t="shared" si="23"/>
        <v>31847844.197764453</v>
      </c>
      <c r="AA86" s="48">
        <f t="shared" si="15"/>
        <v>55447049.16496784</v>
      </c>
      <c r="AB86" s="43"/>
      <c r="AC86" s="48">
        <f t="shared" si="24"/>
        <v>74943940.59545721</v>
      </c>
      <c r="AD86" s="48">
        <f t="shared" si="16"/>
        <v>130477288.6041823</v>
      </c>
      <c r="AE86" s="48">
        <f t="shared" si="17"/>
        <v>1</v>
      </c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</row>
    <row r="87" spans="1:55" ht="12.75">
      <c r="A87" s="43">
        <f t="shared" si="18"/>
        <v>-729998</v>
      </c>
      <c r="B87" s="44">
        <v>-73</v>
      </c>
      <c r="C87" s="44">
        <v>2</v>
      </c>
      <c r="D87" s="45">
        <v>0.706</v>
      </c>
      <c r="E87" s="44">
        <v>19349</v>
      </c>
      <c r="F87" s="44" t="s">
        <v>14</v>
      </c>
      <c r="G87" s="44" t="s">
        <v>64</v>
      </c>
      <c r="H87" s="46">
        <f>VLOOKUP(A87,Area_pop!A:E,4,0)</f>
        <v>23494</v>
      </c>
      <c r="I87" s="43"/>
      <c r="J87" s="47">
        <f t="shared" si="20"/>
        <v>23497.90467040434</v>
      </c>
      <c r="K87" s="43">
        <f>VLOOKUP(A87,Area_pop!A:E,5,0)</f>
        <v>12120</v>
      </c>
      <c r="L87" s="45">
        <v>4769.317</v>
      </c>
      <c r="M87" s="43">
        <f t="shared" si="19"/>
        <v>12352.53103</v>
      </c>
      <c r="N87" s="46">
        <f>VLOOKUP(F87,GDPpc_pop_area!A:C,2,0)</f>
        <v>783326</v>
      </c>
      <c r="O87" s="48">
        <f>VLOOKUP(F87,GDPpc_pop_area!A:J,7,0)</f>
        <v>2.004322641131107</v>
      </c>
      <c r="P87" s="43">
        <v>-729998</v>
      </c>
      <c r="Q87" s="43">
        <v>2</v>
      </c>
      <c r="R87" s="49">
        <f t="shared" si="12"/>
        <v>17479.47107880471</v>
      </c>
      <c r="S87" s="49">
        <f>(R87*J87)/(R$86+R$87)</f>
        <v>9766.377401551623</v>
      </c>
      <c r="T87" s="49"/>
      <c r="U87" s="50">
        <f t="shared" si="21"/>
        <v>7650257344.447826</v>
      </c>
      <c r="V87" s="43"/>
      <c r="W87" s="48">
        <f t="shared" si="22"/>
        <v>7652250472.612356</v>
      </c>
      <c r="X87" s="48"/>
      <c r="Y87" s="43"/>
      <c r="Z87" s="48">
        <f t="shared" si="23"/>
        <v>23599204.96720339</v>
      </c>
      <c r="AA87" s="48"/>
      <c r="AB87" s="43"/>
      <c r="AC87" s="48">
        <f t="shared" si="24"/>
        <v>55533348.0087251</v>
      </c>
      <c r="AD87" s="48"/>
      <c r="AE87" s="48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</row>
    <row r="88" spans="1:55" ht="12.75">
      <c r="A88" s="43">
        <f t="shared" si="18"/>
        <v>-729996</v>
      </c>
      <c r="B88" s="44">
        <v>-73</v>
      </c>
      <c r="C88" s="44">
        <v>4</v>
      </c>
      <c r="D88" s="45">
        <v>0.613</v>
      </c>
      <c r="E88" s="44">
        <v>19347</v>
      </c>
      <c r="F88" s="44" t="s">
        <v>13</v>
      </c>
      <c r="G88" s="44" t="s">
        <v>64</v>
      </c>
      <c r="H88" s="46">
        <f>VLOOKUP(A88,Area_pop!A:E,4,0)</f>
        <v>61760</v>
      </c>
      <c r="I88" s="43"/>
      <c r="J88" s="47">
        <f t="shared" si="20"/>
        <v>61770.264426839705</v>
      </c>
      <c r="K88" s="43">
        <f>VLOOKUP(A88,Area_pop!A:E,5,0)</f>
        <v>12096</v>
      </c>
      <c r="L88" s="45">
        <v>4759.143</v>
      </c>
      <c r="M88" s="43">
        <f t="shared" si="19"/>
        <v>12326.18037</v>
      </c>
      <c r="N88" s="46">
        <f>VLOOKUP(F88,GDPpc_pop_area!A:C,2,0)</f>
        <v>1422273</v>
      </c>
      <c r="O88" s="48">
        <f>VLOOKUP(F88,GDPpc_pop_area!A:J,7,0)</f>
        <v>4.694577852609783</v>
      </c>
      <c r="P88" s="43">
        <v>-729996</v>
      </c>
      <c r="Q88" s="43">
        <v>2</v>
      </c>
      <c r="R88" s="49">
        <f t="shared" si="12"/>
        <v>35471.98879720486</v>
      </c>
      <c r="S88" s="49">
        <f>(R88*J88)/(R$88+R$89)</f>
        <v>32339.640233356666</v>
      </c>
      <c r="T88" s="49">
        <f t="shared" si="13"/>
        <v>61770.2644268397</v>
      </c>
      <c r="U88" s="50">
        <f t="shared" si="21"/>
        <v>45995797133.61688</v>
      </c>
      <c r="V88" s="43"/>
      <c r="W88" s="48">
        <f t="shared" si="22"/>
        <v>46007780458.43713</v>
      </c>
      <c r="X88" s="48">
        <f t="shared" si="14"/>
        <v>68141401707.20528</v>
      </c>
      <c r="Y88" s="43"/>
      <c r="Z88" s="48">
        <f t="shared" si="23"/>
        <v>141885977.85849735</v>
      </c>
      <c r="AA88" s="48">
        <f t="shared" si="15"/>
        <v>210145095.4064114</v>
      </c>
      <c r="AB88" s="43"/>
      <c r="AC88" s="48">
        <f t="shared" si="24"/>
        <v>333884272.6661542</v>
      </c>
      <c r="AD88" s="48">
        <f t="shared" si="16"/>
        <v>494510757.11021876</v>
      </c>
      <c r="AE88" s="48">
        <f t="shared" si="17"/>
        <v>1</v>
      </c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</row>
    <row r="89" spans="1:55" ht="12.75">
      <c r="A89" s="43">
        <f t="shared" si="18"/>
        <v>-729996</v>
      </c>
      <c r="B89" s="44">
        <v>-73</v>
      </c>
      <c r="C89" s="44">
        <v>4</v>
      </c>
      <c r="D89" s="45">
        <v>0.387</v>
      </c>
      <c r="E89" s="44">
        <v>19347</v>
      </c>
      <c r="F89" s="44" t="s">
        <v>6</v>
      </c>
      <c r="G89" s="44" t="s">
        <v>64</v>
      </c>
      <c r="H89" s="46">
        <f>VLOOKUP(A89,Area_pop!A:E,4,0)</f>
        <v>61760</v>
      </c>
      <c r="I89" s="43"/>
      <c r="J89" s="47">
        <f t="shared" si="20"/>
        <v>61770.264426839705</v>
      </c>
      <c r="K89" s="43">
        <f>VLOOKUP(A89,Area_pop!A:E,5,0)</f>
        <v>12096</v>
      </c>
      <c r="L89" s="45">
        <v>4759.143</v>
      </c>
      <c r="M89" s="43">
        <f t="shared" si="19"/>
        <v>12326.18037</v>
      </c>
      <c r="N89" s="46">
        <f>VLOOKUP(F89,GDPpc_pop_area!A:C,2,0)</f>
        <v>751865</v>
      </c>
      <c r="O89" s="48">
        <f>VLOOKUP(F89,GDPpc_pop_area!A:J,7,0)</f>
        <v>6.767220755988341</v>
      </c>
      <c r="P89" s="43">
        <v>-729996</v>
      </c>
      <c r="Q89" s="43">
        <v>2</v>
      </c>
      <c r="R89" s="49">
        <f t="shared" si="12"/>
        <v>32281.21166942306</v>
      </c>
      <c r="S89" s="49">
        <f>(R89*J89)/(R$88+R$89)</f>
        <v>29430.624193483036</v>
      </c>
      <c r="T89" s="49"/>
      <c r="U89" s="50">
        <f t="shared" si="21"/>
        <v>22127856259.233124</v>
      </c>
      <c r="V89" s="43"/>
      <c r="W89" s="48">
        <f t="shared" si="22"/>
        <v>22133621248.768143</v>
      </c>
      <c r="X89" s="48"/>
      <c r="Y89" s="43"/>
      <c r="Z89" s="48">
        <f t="shared" si="23"/>
        <v>68259117.54791406</v>
      </c>
      <c r="AA89" s="48"/>
      <c r="AB89" s="43"/>
      <c r="AC89" s="48">
        <f t="shared" si="24"/>
        <v>160626484.44406453</v>
      </c>
      <c r="AD89" s="48"/>
      <c r="AE89" s="48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</row>
    <row r="90" spans="1:55" ht="12.75">
      <c r="A90" s="43">
        <f t="shared" si="18"/>
        <v>-729991</v>
      </c>
      <c r="B90" s="44">
        <v>-73</v>
      </c>
      <c r="C90" s="44">
        <v>9</v>
      </c>
      <c r="D90" s="45">
        <v>0.002</v>
      </c>
      <c r="E90" s="44">
        <v>19342</v>
      </c>
      <c r="F90" s="44" t="s">
        <v>3</v>
      </c>
      <c r="G90" s="44" t="s">
        <v>64</v>
      </c>
      <c r="H90" s="46">
        <f>VLOOKUP(A90,Area_pop!A:E,4,0)</f>
        <v>5450</v>
      </c>
      <c r="I90" s="43"/>
      <c r="J90" s="47">
        <f t="shared" si="20"/>
        <v>5450.905782485045</v>
      </c>
      <c r="K90" s="43">
        <f>VLOOKUP(A90,Area_pop!A:E,5,0)</f>
        <v>461</v>
      </c>
      <c r="L90" s="45">
        <v>4708.39</v>
      </c>
      <c r="M90" s="43">
        <f t="shared" si="19"/>
        <v>12194.7301</v>
      </c>
      <c r="N90" s="46">
        <f>VLOOKUP(F90,GDPpc_pop_area!A:C,2,0)</f>
        <v>474660</v>
      </c>
      <c r="O90" s="48">
        <f>VLOOKUP(F90,GDPpc_pop_area!A:J,7,0)</f>
        <v>34.73095732040341</v>
      </c>
      <c r="P90" s="43">
        <v>-729991</v>
      </c>
      <c r="Q90" s="43">
        <v>2</v>
      </c>
      <c r="R90" s="49">
        <f t="shared" si="12"/>
        <v>847.0693012738777</v>
      </c>
      <c r="S90" s="49">
        <f>(R90*J90)/(R$90+R$91)</f>
        <v>229.07976647142152</v>
      </c>
      <c r="T90" s="49">
        <f t="shared" si="13"/>
        <v>5450.905782485046</v>
      </c>
      <c r="U90" s="50">
        <f t="shared" si="21"/>
        <v>108735001.95332494</v>
      </c>
      <c r="V90" s="43"/>
      <c r="W90" s="48">
        <f t="shared" si="22"/>
        <v>108763330.77745537</v>
      </c>
      <c r="X90" s="48">
        <f t="shared" si="14"/>
        <v>2293261828.3271995</v>
      </c>
      <c r="Y90" s="43"/>
      <c r="Z90" s="48">
        <f t="shared" si="23"/>
        <v>335421.34371049545</v>
      </c>
      <c r="AA90" s="48">
        <f t="shared" si="15"/>
        <v>7072318.937265753</v>
      </c>
      <c r="AB90" s="43"/>
      <c r="AC90" s="48">
        <f t="shared" si="24"/>
        <v>789309.2261250244</v>
      </c>
      <c r="AD90" s="48">
        <f t="shared" si="16"/>
        <v>16642490.682109553</v>
      </c>
      <c r="AE90" s="48">
        <f t="shared" si="17"/>
        <v>0.034</v>
      </c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</row>
    <row r="91" spans="1:55" ht="12.75">
      <c r="A91" s="43">
        <f t="shared" si="18"/>
        <v>-729991</v>
      </c>
      <c r="B91" s="44">
        <v>-73</v>
      </c>
      <c r="C91" s="44">
        <v>9</v>
      </c>
      <c r="D91" s="45">
        <v>0.032</v>
      </c>
      <c r="E91" s="44">
        <v>19342</v>
      </c>
      <c r="F91" s="44" t="s">
        <v>55</v>
      </c>
      <c r="G91" s="44" t="s">
        <v>64</v>
      </c>
      <c r="H91" s="46">
        <f>VLOOKUP(A91,Area_pop!A:E,4,0)</f>
        <v>5450</v>
      </c>
      <c r="I91" s="43"/>
      <c r="J91" s="47">
        <f t="shared" si="20"/>
        <v>5450.905782485045</v>
      </c>
      <c r="K91" s="43">
        <f>VLOOKUP(A91,Area_pop!A:E,5,0)</f>
        <v>461</v>
      </c>
      <c r="L91" s="45">
        <v>4708.39</v>
      </c>
      <c r="M91" s="43">
        <f t="shared" si="19"/>
        <v>12194.7301</v>
      </c>
      <c r="N91" s="46">
        <f>VLOOKUP(F91,GDPpc_pop_area!A:C,2,0)</f>
        <v>418231</v>
      </c>
      <c r="O91" s="48">
        <f>VLOOKUP(F91,GDPpc_pop_area!A:J,7,0)</f>
        <v>49.480312930476146</v>
      </c>
      <c r="P91" s="43">
        <v>-729991</v>
      </c>
      <c r="Q91" s="43">
        <v>2</v>
      </c>
      <c r="R91" s="49">
        <f t="shared" si="12"/>
        <v>19308.769966422293</v>
      </c>
      <c r="S91" s="49">
        <f>(R91*J91)/(R$90+R$91)</f>
        <v>5221.826016013624</v>
      </c>
      <c r="T91" s="49"/>
      <c r="U91" s="50">
        <f t="shared" si="21"/>
        <v>2183929516.503394</v>
      </c>
      <c r="V91" s="43"/>
      <c r="W91" s="48">
        <f t="shared" si="22"/>
        <v>2184498497.549744</v>
      </c>
      <c r="X91" s="48"/>
      <c r="Y91" s="43"/>
      <c r="Z91" s="48">
        <f t="shared" si="23"/>
        <v>6736897.593555258</v>
      </c>
      <c r="AA91" s="48"/>
      <c r="AB91" s="43"/>
      <c r="AC91" s="48">
        <f t="shared" si="24"/>
        <v>15853181.45598453</v>
      </c>
      <c r="AD91" s="48"/>
      <c r="AE91" s="48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</row>
    <row r="92" spans="1:55" ht="12.75">
      <c r="A92" s="43">
        <f t="shared" si="18"/>
        <v>-729990</v>
      </c>
      <c r="B92" s="44">
        <v>-73</v>
      </c>
      <c r="C92" s="44">
        <v>10</v>
      </c>
      <c r="D92" s="45">
        <v>0.149</v>
      </c>
      <c r="E92" s="44">
        <v>19341</v>
      </c>
      <c r="F92" s="44" t="s">
        <v>54</v>
      </c>
      <c r="G92" s="44" t="s">
        <v>64</v>
      </c>
      <c r="H92" s="46">
        <f>VLOOKUP(A92,Area_pop!A:E,4,0)</f>
        <v>83664</v>
      </c>
      <c r="I92" s="43"/>
      <c r="J92" s="47">
        <f t="shared" si="20"/>
        <v>83677.90484143648</v>
      </c>
      <c r="K92" s="43">
        <f>VLOOKUP(A92,Area_pop!A:E,5,0)</f>
        <v>2390</v>
      </c>
      <c r="L92" s="45">
        <v>4693.923</v>
      </c>
      <c r="M92" s="43">
        <f t="shared" si="19"/>
        <v>12157.260569999999</v>
      </c>
      <c r="N92" s="46">
        <f>VLOOKUP(F92,GDPpc_pop_area!A:C,2,0)</f>
        <v>984697</v>
      </c>
      <c r="O92" s="48">
        <f>VLOOKUP(F92,GDPpc_pop_area!A:J,7,0)</f>
        <v>19.45539085001508</v>
      </c>
      <c r="P92" s="43">
        <v>-729990</v>
      </c>
      <c r="Q92" s="43">
        <v>2</v>
      </c>
      <c r="R92" s="49">
        <f t="shared" si="12"/>
        <v>35242.11415216923</v>
      </c>
      <c r="S92" s="49">
        <f>(R92*J92)/(R$92+R$93)</f>
        <v>62101.07480712846</v>
      </c>
      <c r="T92" s="49">
        <f t="shared" si="13"/>
        <v>83677.90484143648</v>
      </c>
      <c r="U92" s="50">
        <f t="shared" si="21"/>
        <v>61150742059.35497</v>
      </c>
      <c r="V92" s="43"/>
      <c r="W92" s="48">
        <f t="shared" si="22"/>
        <v>61166673715.08795</v>
      </c>
      <c r="X92" s="48">
        <f t="shared" si="14"/>
        <v>71411000127.22939</v>
      </c>
      <c r="Y92" s="43"/>
      <c r="Z92" s="48">
        <f t="shared" si="23"/>
        <v>188635340.06508154</v>
      </c>
      <c r="AA92" s="48">
        <f t="shared" si="15"/>
        <v>220228393.58787465</v>
      </c>
      <c r="AB92" s="43"/>
      <c r="AC92" s="48">
        <f t="shared" si="24"/>
        <v>443894275.3002317</v>
      </c>
      <c r="AD92" s="48">
        <f t="shared" si="16"/>
        <v>518238645.7304132</v>
      </c>
      <c r="AE92" s="48">
        <f t="shared" si="17"/>
        <v>0.178</v>
      </c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</row>
    <row r="93" spans="1:55" ht="12.75">
      <c r="A93" s="43">
        <f t="shared" si="18"/>
        <v>-729990</v>
      </c>
      <c r="B93" s="44">
        <v>-73</v>
      </c>
      <c r="C93" s="44">
        <v>10</v>
      </c>
      <c r="D93" s="45">
        <v>0.029</v>
      </c>
      <c r="E93" s="44">
        <v>19341</v>
      </c>
      <c r="F93" s="44" t="s">
        <v>3</v>
      </c>
      <c r="G93" s="44" t="s">
        <v>64</v>
      </c>
      <c r="H93" s="46">
        <f>VLOOKUP(A93,Area_pop!A:E,4,0)</f>
        <v>83664</v>
      </c>
      <c r="I93" s="43"/>
      <c r="J93" s="47">
        <f t="shared" si="20"/>
        <v>83677.90484143648</v>
      </c>
      <c r="K93" s="43">
        <f>VLOOKUP(A93,Area_pop!A:E,5,0)</f>
        <v>2390</v>
      </c>
      <c r="L93" s="45">
        <v>4693.923</v>
      </c>
      <c r="M93" s="43">
        <f t="shared" si="19"/>
        <v>12157.260569999999</v>
      </c>
      <c r="N93" s="46">
        <f>VLOOKUP(F93,GDPpc_pop_area!A:C,2,0)</f>
        <v>474660</v>
      </c>
      <c r="O93" s="48">
        <f>VLOOKUP(F93,GDPpc_pop_area!A:J,7,0)</f>
        <v>34.73095732040341</v>
      </c>
      <c r="P93" s="43">
        <v>-729990</v>
      </c>
      <c r="Q93" s="43">
        <v>2</v>
      </c>
      <c r="R93" s="49">
        <f t="shared" si="12"/>
        <v>12244.765641701104</v>
      </c>
      <c r="S93" s="49">
        <f>(R93*J93)/(R$92+R$93)</f>
        <v>21576.830034308015</v>
      </c>
      <c r="T93" s="49"/>
      <c r="U93" s="50">
        <f t="shared" si="21"/>
        <v>10241658144.084642</v>
      </c>
      <c r="V93" s="43"/>
      <c r="W93" s="48">
        <f t="shared" si="22"/>
        <v>10244326412.14144</v>
      </c>
      <c r="X93" s="48"/>
      <c r="Y93" s="43"/>
      <c r="Z93" s="48">
        <f t="shared" si="23"/>
        <v>31593053.522793125</v>
      </c>
      <c r="AA93" s="48"/>
      <c r="AB93" s="43"/>
      <c r="AC93" s="48">
        <f t="shared" si="24"/>
        <v>74344370.43018153</v>
      </c>
      <c r="AD93" s="48"/>
      <c r="AE93" s="48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</row>
    <row r="94" spans="1:55" ht="12.75">
      <c r="A94" s="43">
        <f t="shared" si="18"/>
        <v>-720001</v>
      </c>
      <c r="B94" s="44">
        <v>-72</v>
      </c>
      <c r="C94" s="44">
        <v>-1</v>
      </c>
      <c r="D94" s="45">
        <v>0.068</v>
      </c>
      <c r="E94" s="44">
        <v>19532</v>
      </c>
      <c r="F94" s="44" t="s">
        <v>47</v>
      </c>
      <c r="G94" s="44" t="s">
        <v>64</v>
      </c>
      <c r="H94" s="46">
        <f>VLOOKUP(A94,Area_pop!A:E,4,0)</f>
        <v>1721</v>
      </c>
      <c r="I94" s="43"/>
      <c r="J94" s="47">
        <f t="shared" si="20"/>
        <v>1721.286027826929</v>
      </c>
      <c r="K94" s="43">
        <f>VLOOKUP(A94,Area_pop!A:E,5,0)</f>
        <v>12096</v>
      </c>
      <c r="L94" s="45">
        <v>4773.68</v>
      </c>
      <c r="M94" s="43">
        <f t="shared" si="19"/>
        <v>12363.8312</v>
      </c>
      <c r="N94" s="46">
        <f>VLOOKUP(F94,GDPpc_pop_area!A:C,2,0)</f>
        <v>459654</v>
      </c>
      <c r="O94" s="48">
        <f>VLOOKUP(F94,GDPpc_pop_area!A:J,7,0)</f>
        <v>3.8451946749824404</v>
      </c>
      <c r="P94" s="43">
        <v>-720001</v>
      </c>
      <c r="Q94" s="43">
        <v>2</v>
      </c>
      <c r="R94" s="49">
        <f t="shared" si="12"/>
        <v>3232.8109766982793</v>
      </c>
      <c r="S94" s="49">
        <f>(R94*J94)/(R$94+R$95)</f>
        <v>613.8385796626379</v>
      </c>
      <c r="T94" s="49">
        <f t="shared" si="13"/>
        <v>1721.2860278269295</v>
      </c>
      <c r="U94" s="50">
        <f t="shared" si="21"/>
        <v>282153358.49625015</v>
      </c>
      <c r="V94" s="43"/>
      <c r="W94" s="48">
        <f t="shared" si="22"/>
        <v>282226868.15484273</v>
      </c>
      <c r="X94" s="48">
        <f t="shared" si="14"/>
        <v>717341127.1720552</v>
      </c>
      <c r="Y94" s="43"/>
      <c r="Z94" s="48">
        <f t="shared" si="23"/>
        <v>870375.2879856129</v>
      </c>
      <c r="AA94" s="48">
        <f t="shared" si="15"/>
        <v>2212248.5864944337</v>
      </c>
      <c r="AB94" s="43"/>
      <c r="AC94" s="48">
        <f t="shared" si="24"/>
        <v>2048156.0219114136</v>
      </c>
      <c r="AD94" s="48">
        <f t="shared" si="16"/>
        <v>5205835.145986456</v>
      </c>
      <c r="AE94" s="48">
        <f t="shared" si="17"/>
        <v>1.0030000000000001</v>
      </c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</row>
    <row r="95" spans="1:55" ht="12.75">
      <c r="A95" s="43">
        <f t="shared" si="18"/>
        <v>-720001</v>
      </c>
      <c r="B95" s="44">
        <v>-72</v>
      </c>
      <c r="C95" s="44">
        <v>-1</v>
      </c>
      <c r="D95" s="45">
        <v>0.935</v>
      </c>
      <c r="E95" s="44">
        <v>19532</v>
      </c>
      <c r="F95" s="44" t="s">
        <v>11</v>
      </c>
      <c r="G95" s="44" t="s">
        <v>64</v>
      </c>
      <c r="H95" s="46">
        <f>VLOOKUP(A95,Area_pop!A:E,4,0)</f>
        <v>1721</v>
      </c>
      <c r="I95" s="43"/>
      <c r="J95" s="47">
        <f t="shared" si="20"/>
        <v>1721.286027826929</v>
      </c>
      <c r="K95" s="43">
        <f>VLOOKUP(A95,Area_pop!A:E,5,0)</f>
        <v>12096</v>
      </c>
      <c r="L95" s="45">
        <v>4773.68</v>
      </c>
      <c r="M95" s="43">
        <f t="shared" si="19"/>
        <v>12363.8312</v>
      </c>
      <c r="N95" s="46">
        <f>VLOOKUP(F95,GDPpc_pop_area!A:C,2,0)</f>
        <v>392796</v>
      </c>
      <c r="O95" s="48">
        <f>VLOOKUP(F95,GDPpc_pop_area!A:J,7,0)</f>
        <v>0.5045271949738838</v>
      </c>
      <c r="P95" s="43">
        <v>-720001</v>
      </c>
      <c r="Q95" s="43">
        <v>2</v>
      </c>
      <c r="R95" s="49">
        <f t="shared" si="12"/>
        <v>5832.42628462626</v>
      </c>
      <c r="S95" s="49">
        <f>(R95*J95)/(R$94+R$95)</f>
        <v>1107.4474481642915</v>
      </c>
      <c r="T95" s="49"/>
      <c r="U95" s="50">
        <f t="shared" si="21"/>
        <v>435000927.84914106</v>
      </c>
      <c r="V95" s="43"/>
      <c r="W95" s="48">
        <f t="shared" si="22"/>
        <v>435114259.01721245</v>
      </c>
      <c r="X95" s="48"/>
      <c r="Y95" s="43"/>
      <c r="Z95" s="48">
        <f t="shared" si="23"/>
        <v>1341873.2985088206</v>
      </c>
      <c r="AA95" s="48"/>
      <c r="AB95" s="43"/>
      <c r="AC95" s="48">
        <f t="shared" si="24"/>
        <v>3157679.1240750425</v>
      </c>
      <c r="AD95" s="48"/>
      <c r="AE95" s="48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</row>
    <row r="96" spans="1:55" ht="12.75">
      <c r="A96" s="43">
        <f t="shared" si="18"/>
        <v>-719999</v>
      </c>
      <c r="B96" s="44">
        <v>-72</v>
      </c>
      <c r="C96" s="44">
        <v>1</v>
      </c>
      <c r="D96" s="45">
        <v>0.635</v>
      </c>
      <c r="E96" s="44">
        <v>19530</v>
      </c>
      <c r="F96" s="44" t="s">
        <v>14</v>
      </c>
      <c r="G96" s="44" t="s">
        <v>64</v>
      </c>
      <c r="H96" s="46">
        <f>VLOOKUP(A96,Area_pop!A:E,4,0)</f>
        <v>8202</v>
      </c>
      <c r="I96" s="43"/>
      <c r="J96" s="47">
        <f t="shared" si="20"/>
        <v>8203.363161090338</v>
      </c>
      <c r="K96" s="43">
        <f>VLOOKUP(A96,Area_pop!A:E,5,0)</f>
        <v>12096</v>
      </c>
      <c r="L96" s="45">
        <v>4772.224</v>
      </c>
      <c r="M96" s="43">
        <f t="shared" si="19"/>
        <v>12360.060159999999</v>
      </c>
      <c r="N96" s="46">
        <f>VLOOKUP(F96,GDPpc_pop_area!A:C,2,0)</f>
        <v>783326</v>
      </c>
      <c r="O96" s="48">
        <f>VLOOKUP(F96,GDPpc_pop_area!A:J,7,0)</f>
        <v>2.004322641131107</v>
      </c>
      <c r="P96" s="43">
        <v>-719999</v>
      </c>
      <c r="Q96" s="43">
        <v>2</v>
      </c>
      <c r="R96" s="49">
        <f t="shared" si="12"/>
        <v>15731.203249513414</v>
      </c>
      <c r="S96" s="49">
        <f>(R96*J96)/(R$96+R$97)</f>
        <v>7271.435005094552</v>
      </c>
      <c r="T96" s="49">
        <f t="shared" si="13"/>
        <v>8203.363161090338</v>
      </c>
      <c r="U96" s="50">
        <f t="shared" si="21"/>
        <v>5695904096.800695</v>
      </c>
      <c r="V96" s="43"/>
      <c r="W96" s="48">
        <f t="shared" si="22"/>
        <v>5697388055.622817</v>
      </c>
      <c r="X96" s="48">
        <f t="shared" si="14"/>
        <v>6059923321.437211</v>
      </c>
      <c r="Y96" s="43"/>
      <c r="Z96" s="48">
        <f t="shared" si="23"/>
        <v>17570494.978379723</v>
      </c>
      <c r="AA96" s="48">
        <f t="shared" si="15"/>
        <v>18688537.84386276</v>
      </c>
      <c r="AB96" s="43"/>
      <c r="AC96" s="48">
        <f t="shared" si="24"/>
        <v>41346664.58789389</v>
      </c>
      <c r="AD96" s="48">
        <f t="shared" si="16"/>
        <v>43977628.79299438</v>
      </c>
      <c r="AE96" s="48">
        <f t="shared" si="17"/>
        <v>0.997</v>
      </c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</row>
    <row r="97" spans="1:55" ht="12.75">
      <c r="A97" s="43">
        <f t="shared" si="18"/>
        <v>-719999</v>
      </c>
      <c r="B97" s="44">
        <v>-72</v>
      </c>
      <c r="C97" s="44">
        <v>1</v>
      </c>
      <c r="D97" s="45">
        <v>0.362</v>
      </c>
      <c r="E97" s="44">
        <v>19530</v>
      </c>
      <c r="F97" s="44" t="s">
        <v>56</v>
      </c>
      <c r="G97" s="44" t="s">
        <v>64</v>
      </c>
      <c r="H97" s="46">
        <f>VLOOKUP(A97,Area_pop!A:E,4,0)</f>
        <v>8202</v>
      </c>
      <c r="I97" s="43"/>
      <c r="J97" s="47">
        <f t="shared" si="20"/>
        <v>8203.363161090338</v>
      </c>
      <c r="K97" s="43">
        <f>VLOOKUP(A97,Area_pop!A:E,5,0)</f>
        <v>12096</v>
      </c>
      <c r="L97" s="45">
        <v>4772.224</v>
      </c>
      <c r="M97" s="43">
        <f t="shared" si="19"/>
        <v>12360.060159999999</v>
      </c>
      <c r="N97" s="46">
        <f>VLOOKUP(F97,GDPpc_pop_area!A:C,2,0)</f>
        <v>388915</v>
      </c>
      <c r="O97" s="48">
        <f>VLOOKUP(F97,GDPpc_pop_area!A:J,7,0)</f>
        <v>0.4506040529336108</v>
      </c>
      <c r="P97" s="43">
        <v>-719999</v>
      </c>
      <c r="Q97" s="43">
        <v>2</v>
      </c>
      <c r="R97" s="49">
        <f t="shared" si="12"/>
        <v>2016.1565393409296</v>
      </c>
      <c r="S97" s="49">
        <f>(R97*J97)/(R$96+R$97)</f>
        <v>931.9281559957846</v>
      </c>
      <c r="T97" s="49"/>
      <c r="U97" s="50">
        <f t="shared" si="21"/>
        <v>362440838.7891005</v>
      </c>
      <c r="V97" s="43"/>
      <c r="W97" s="48">
        <f t="shared" si="22"/>
        <v>362535265.8143941</v>
      </c>
      <c r="X97" s="48"/>
      <c r="Y97" s="43"/>
      <c r="Z97" s="48">
        <f t="shared" si="23"/>
        <v>1118042.8654830381</v>
      </c>
      <c r="AA97" s="48"/>
      <c r="AB97" s="43"/>
      <c r="AC97" s="48">
        <f t="shared" si="24"/>
        <v>2630964.205100489</v>
      </c>
      <c r="AD97" s="48"/>
      <c r="AE97" s="48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</row>
    <row r="98" spans="1:55" ht="12.75">
      <c r="A98" s="43">
        <f t="shared" si="18"/>
        <v>-719997</v>
      </c>
      <c r="B98" s="44">
        <v>-72</v>
      </c>
      <c r="C98" s="44">
        <v>3</v>
      </c>
      <c r="D98" s="45">
        <v>0.082</v>
      </c>
      <c r="E98" s="44">
        <v>19528</v>
      </c>
      <c r="F98" s="44" t="s">
        <v>16</v>
      </c>
      <c r="G98" s="44" t="s">
        <v>64</v>
      </c>
      <c r="H98" s="46">
        <f>VLOOKUP(A98,Area_pop!A:E,4,0)</f>
        <v>9301</v>
      </c>
      <c r="I98" s="43"/>
      <c r="J98" s="47">
        <f t="shared" si="20"/>
        <v>9302.545813374936</v>
      </c>
      <c r="K98" s="43">
        <f>VLOOKUP(A98,Area_pop!A:E,5,0)</f>
        <v>12096</v>
      </c>
      <c r="L98" s="45">
        <v>4764.958</v>
      </c>
      <c r="M98" s="43">
        <f t="shared" si="19"/>
        <v>12341.241219999998</v>
      </c>
      <c r="N98" s="46">
        <f>VLOOKUP(F98,GDPpc_pop_area!A:C,2,0)</f>
        <v>583024</v>
      </c>
      <c r="O98" s="48">
        <f>VLOOKUP(F98,GDPpc_pop_area!A:J,7,0)</f>
        <v>0.46446574563301973</v>
      </c>
      <c r="P98" s="43">
        <v>-719997</v>
      </c>
      <c r="Q98" s="43">
        <v>2</v>
      </c>
      <c r="R98" s="49">
        <f t="shared" si="12"/>
        <v>470.03087203330915</v>
      </c>
      <c r="S98" s="49">
        <f>(R98*J98)/(R$98+R$99)</f>
        <v>56.684185036738995</v>
      </c>
      <c r="T98" s="49">
        <f t="shared" si="13"/>
        <v>9302.545813374936</v>
      </c>
      <c r="U98" s="50">
        <f t="shared" si="21"/>
        <v>33048240.296859715</v>
      </c>
      <c r="V98" s="43"/>
      <c r="W98" s="48">
        <f t="shared" si="22"/>
        <v>33056850.38349577</v>
      </c>
      <c r="X98" s="48">
        <f t="shared" si="14"/>
        <v>6986507720.293069</v>
      </c>
      <c r="Y98" s="43"/>
      <c r="Z98" s="48">
        <f t="shared" si="23"/>
        <v>101945.87730267718</v>
      </c>
      <c r="AA98" s="48">
        <f t="shared" si="15"/>
        <v>21546083.506576464</v>
      </c>
      <c r="AB98" s="43"/>
      <c r="AC98" s="48">
        <f t="shared" si="24"/>
        <v>239897.73766413712</v>
      </c>
      <c r="AD98" s="48">
        <f t="shared" si="16"/>
        <v>50701968.78490676</v>
      </c>
      <c r="AE98" s="48">
        <f t="shared" si="17"/>
        <v>1</v>
      </c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</row>
    <row r="99" spans="1:55" ht="12.75">
      <c r="A99" s="43">
        <f t="shared" si="18"/>
        <v>-719997</v>
      </c>
      <c r="B99" s="44">
        <v>-72</v>
      </c>
      <c r="C99" s="44">
        <v>3</v>
      </c>
      <c r="D99" s="45">
        <v>0.918</v>
      </c>
      <c r="E99" s="44">
        <v>19528</v>
      </c>
      <c r="F99" s="44" t="s">
        <v>6</v>
      </c>
      <c r="G99" s="44" t="s">
        <v>64</v>
      </c>
      <c r="H99" s="46">
        <f>VLOOKUP(A99,Area_pop!A:E,4,0)</f>
        <v>9301</v>
      </c>
      <c r="I99" s="43"/>
      <c r="J99" s="47">
        <f t="shared" si="20"/>
        <v>9302.545813374936</v>
      </c>
      <c r="K99" s="43">
        <f>VLOOKUP(A99,Area_pop!A:E,5,0)</f>
        <v>12096</v>
      </c>
      <c r="L99" s="45">
        <v>4764.958</v>
      </c>
      <c r="M99" s="43">
        <f t="shared" si="19"/>
        <v>12341.241219999998</v>
      </c>
      <c r="N99" s="46">
        <f>VLOOKUP(F99,GDPpc_pop_area!A:C,2,0)</f>
        <v>751865</v>
      </c>
      <c r="O99" s="48">
        <f>VLOOKUP(F99,GDPpc_pop_area!A:J,7,0)</f>
        <v>6.767220755988341</v>
      </c>
      <c r="P99" s="43">
        <v>-719997</v>
      </c>
      <c r="Q99" s="43">
        <v>2</v>
      </c>
      <c r="R99" s="49">
        <f t="shared" si="12"/>
        <v>76667.59963207415</v>
      </c>
      <c r="S99" s="49">
        <f>(R99*J99)/(R$98+R$99)</f>
        <v>9245.861628338198</v>
      </c>
      <c r="T99" s="49"/>
      <c r="U99" s="50">
        <f t="shared" si="21"/>
        <v>6951639753.190499</v>
      </c>
      <c r="V99" s="43"/>
      <c r="W99" s="48">
        <f t="shared" si="22"/>
        <v>6953450869.909574</v>
      </c>
      <c r="X99" s="48"/>
      <c r="Y99" s="43"/>
      <c r="Z99" s="48">
        <f t="shared" si="23"/>
        <v>21444137.629273787</v>
      </c>
      <c r="AA99" s="48"/>
      <c r="AB99" s="43"/>
      <c r="AC99" s="48">
        <f t="shared" si="24"/>
        <v>50462071.04724262</v>
      </c>
      <c r="AD99" s="48"/>
      <c r="AE99" s="48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</row>
    <row r="100" spans="1:55" ht="12.75">
      <c r="A100" s="43">
        <f t="shared" si="18"/>
        <v>-719993</v>
      </c>
      <c r="B100" s="44">
        <v>-72</v>
      </c>
      <c r="C100" s="44">
        <v>7</v>
      </c>
      <c r="D100" s="45">
        <v>0.017</v>
      </c>
      <c r="E100" s="44">
        <v>19524</v>
      </c>
      <c r="F100" s="44" t="s">
        <v>12</v>
      </c>
      <c r="G100" s="44" t="s">
        <v>64</v>
      </c>
      <c r="H100" s="46">
        <f>VLOOKUP(A100,Area_pop!A:E,4,0)</f>
        <v>6206</v>
      </c>
      <c r="I100" s="43"/>
      <c r="J100" s="47">
        <f t="shared" si="20"/>
        <v>6207.031428642604</v>
      </c>
      <c r="K100" s="43">
        <f>VLOOKUP(A100,Area_pop!A:E,5,0)</f>
        <v>283</v>
      </c>
      <c r="L100" s="45">
        <v>4733.019</v>
      </c>
      <c r="M100" s="43">
        <f t="shared" si="19"/>
        <v>12258.51921</v>
      </c>
      <c r="N100" s="46">
        <f>VLOOKUP(F100,GDPpc_pop_area!A:C,2,0)</f>
        <v>3707394</v>
      </c>
      <c r="O100" s="48">
        <f>VLOOKUP(F100,GDPpc_pop_area!A:J,7,0)</f>
        <v>6.514148864716253</v>
      </c>
      <c r="P100" s="43">
        <v>-719993</v>
      </c>
      <c r="Q100" s="43">
        <v>2</v>
      </c>
      <c r="R100" s="49">
        <f t="shared" si="12"/>
        <v>1357.5149229137062</v>
      </c>
      <c r="S100" s="49">
        <f>(R100*J100)/(R$100+R$101)</f>
        <v>4145.443137408253</v>
      </c>
      <c r="T100" s="49">
        <f t="shared" si="13"/>
        <v>6207.031428642604</v>
      </c>
      <c r="U100" s="50">
        <f t="shared" si="21"/>
        <v>15368791014.968534</v>
      </c>
      <c r="V100" s="43"/>
      <c r="W100" s="48">
        <f t="shared" si="22"/>
        <v>15372795059.387896</v>
      </c>
      <c r="X100" s="48">
        <f t="shared" si="14"/>
        <v>16454835560.674788</v>
      </c>
      <c r="Y100" s="43"/>
      <c r="Z100" s="48">
        <f t="shared" si="23"/>
        <v>47409025.988332205</v>
      </c>
      <c r="AA100" s="48">
        <f t="shared" si="15"/>
        <v>50745991.4554293</v>
      </c>
      <c r="AB100" s="43"/>
      <c r="AC100" s="48">
        <f t="shared" si="24"/>
        <v>111562315.02813804</v>
      </c>
      <c r="AD100" s="48">
        <f t="shared" si="16"/>
        <v>119414819.58644567</v>
      </c>
      <c r="AE100" s="48">
        <f t="shared" si="17"/>
        <v>0.018000000000000002</v>
      </c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</row>
    <row r="101" spans="1:55" ht="12.75">
      <c r="A101" s="43">
        <f t="shared" si="18"/>
        <v>-719993</v>
      </c>
      <c r="B101" s="44">
        <v>-72</v>
      </c>
      <c r="C101" s="44">
        <v>7</v>
      </c>
      <c r="D101" s="45">
        <v>0.001</v>
      </c>
      <c r="E101" s="44">
        <v>19524</v>
      </c>
      <c r="F101" s="44" t="s">
        <v>51</v>
      </c>
      <c r="G101" s="44" t="s">
        <v>64</v>
      </c>
      <c r="H101" s="46">
        <f>VLOOKUP(A101,Area_pop!A:E,4,0)</f>
        <v>6206</v>
      </c>
      <c r="I101" s="43"/>
      <c r="J101" s="47">
        <f t="shared" si="20"/>
        <v>6207.031428642604</v>
      </c>
      <c r="K101" s="43">
        <f>VLOOKUP(A101,Area_pop!A:E,5,0)</f>
        <v>283</v>
      </c>
      <c r="L101" s="45">
        <v>4733.019</v>
      </c>
      <c r="M101" s="43">
        <f t="shared" si="19"/>
        <v>12258.51921</v>
      </c>
      <c r="N101" s="46">
        <f>VLOOKUP(F101,GDPpc_pop_area!A:C,2,0)</f>
        <v>524721</v>
      </c>
      <c r="O101" s="48">
        <f>VLOOKUP(F101,GDPpc_pop_area!A:J,7,0)</f>
        <v>55.07285322439534</v>
      </c>
      <c r="P101" s="43">
        <v>-719993</v>
      </c>
      <c r="Q101" s="43">
        <v>2</v>
      </c>
      <c r="R101" s="49">
        <f t="shared" si="12"/>
        <v>675.1116292007607</v>
      </c>
      <c r="S101" s="49">
        <f>(R101*J101)/(R$100+R$101)</f>
        <v>2061.5882912343504</v>
      </c>
      <c r="T101" s="49"/>
      <c r="U101" s="50">
        <f t="shared" si="21"/>
        <v>1081758669.7647796</v>
      </c>
      <c r="V101" s="43"/>
      <c r="W101" s="48">
        <f t="shared" si="22"/>
        <v>1082040501.2868915</v>
      </c>
      <c r="X101" s="48"/>
      <c r="Y101" s="43"/>
      <c r="Z101" s="48">
        <f t="shared" si="23"/>
        <v>3336965.4670970947</v>
      </c>
      <c r="AA101" s="48"/>
      <c r="AB101" s="43"/>
      <c r="AC101" s="48">
        <f t="shared" si="24"/>
        <v>7852504.558307637</v>
      </c>
      <c r="AD101" s="48"/>
      <c r="AE101" s="48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</row>
    <row r="102" spans="1:55" ht="12.75">
      <c r="A102" s="43">
        <f t="shared" si="18"/>
        <v>-710002</v>
      </c>
      <c r="B102" s="44">
        <v>-71</v>
      </c>
      <c r="C102" s="44">
        <v>-2</v>
      </c>
      <c r="D102" s="45">
        <v>0.008</v>
      </c>
      <c r="E102" s="44">
        <v>19713</v>
      </c>
      <c r="F102" s="44" t="s">
        <v>56</v>
      </c>
      <c r="G102" s="44" t="s">
        <v>64</v>
      </c>
      <c r="H102" s="46">
        <f>VLOOKUP(A102,Area_pop!A:E,4,0)</f>
        <v>1109</v>
      </c>
      <c r="I102" s="43"/>
      <c r="J102" s="47">
        <f t="shared" si="20"/>
        <v>1109.18431427081</v>
      </c>
      <c r="K102" s="43">
        <f>VLOOKUP(A102,Area_pop!A:E,5,0)</f>
        <v>12096</v>
      </c>
      <c r="L102" s="45">
        <v>4772.224</v>
      </c>
      <c r="M102" s="43">
        <f t="shared" si="19"/>
        <v>12360.060159999999</v>
      </c>
      <c r="N102" s="46">
        <f>VLOOKUP(F102,GDPpc_pop_area!A:C,2,0)</f>
        <v>388915</v>
      </c>
      <c r="O102" s="48">
        <f>VLOOKUP(F102,GDPpc_pop_area!A:J,7,0)</f>
        <v>0.4506040529336108</v>
      </c>
      <c r="P102" s="43">
        <v>-710002</v>
      </c>
      <c r="Q102" s="43">
        <v>2</v>
      </c>
      <c r="R102" s="49">
        <f t="shared" si="12"/>
        <v>44.55594562079403</v>
      </c>
      <c r="S102" s="49">
        <f>(R102*J102)/(R$102+R$103)</f>
        <v>7.931872278357085</v>
      </c>
      <c r="T102" s="49">
        <f t="shared" si="13"/>
        <v>1109.1843142708103</v>
      </c>
      <c r="U102" s="50">
        <f t="shared" si="21"/>
        <v>3084824.1071372456</v>
      </c>
      <c r="V102" s="43"/>
      <c r="W102" s="48">
        <f t="shared" si="22"/>
        <v>3085627.799030698</v>
      </c>
      <c r="X102" s="48">
        <f t="shared" si="14"/>
        <v>435765879.203029</v>
      </c>
      <c r="Y102" s="43"/>
      <c r="Z102" s="48">
        <f t="shared" si="23"/>
        <v>9515.94085196836</v>
      </c>
      <c r="AA102" s="48">
        <f t="shared" si="15"/>
        <v>1343882.866593515</v>
      </c>
      <c r="AB102" s="43"/>
      <c r="AC102" s="48">
        <f t="shared" si="24"/>
        <v>22392.790591768262</v>
      </c>
      <c r="AD102" s="48">
        <f t="shared" si="16"/>
        <v>3162408.0140503473</v>
      </c>
      <c r="AE102" s="48">
        <f t="shared" si="17"/>
        <v>1</v>
      </c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</row>
    <row r="103" spans="1:55" ht="12.75">
      <c r="A103" s="43">
        <f t="shared" si="18"/>
        <v>-710002</v>
      </c>
      <c r="B103" s="44">
        <v>-71</v>
      </c>
      <c r="C103" s="44">
        <v>-2</v>
      </c>
      <c r="D103" s="45">
        <v>0.992</v>
      </c>
      <c r="E103" s="44">
        <v>19713</v>
      </c>
      <c r="F103" s="44" t="s">
        <v>11</v>
      </c>
      <c r="G103" s="44" t="s">
        <v>64</v>
      </c>
      <c r="H103" s="46">
        <f>VLOOKUP(A103,Area_pop!A:E,4,0)</f>
        <v>1109</v>
      </c>
      <c r="I103" s="43"/>
      <c r="J103" s="47">
        <f t="shared" si="20"/>
        <v>1109.18431427081</v>
      </c>
      <c r="K103" s="43">
        <f>VLOOKUP(A103,Area_pop!A:E,5,0)</f>
        <v>12096</v>
      </c>
      <c r="L103" s="45">
        <v>4772.224</v>
      </c>
      <c r="M103" s="43">
        <f t="shared" si="19"/>
        <v>12360.060159999999</v>
      </c>
      <c r="N103" s="46">
        <f>VLOOKUP(F103,GDPpc_pop_area!A:C,2,0)</f>
        <v>392796</v>
      </c>
      <c r="O103" s="48">
        <f>VLOOKUP(F103,GDPpc_pop_area!A:J,7,0)</f>
        <v>0.5045271949738838</v>
      </c>
      <c r="P103" s="43">
        <v>-710002</v>
      </c>
      <c r="Q103" s="43">
        <v>2</v>
      </c>
      <c r="R103" s="49">
        <f t="shared" si="12"/>
        <v>6186.098590375386</v>
      </c>
      <c r="S103" s="49">
        <f>(R103*J103)/(R$102+R$103)</f>
        <v>1101.2524419924532</v>
      </c>
      <c r="T103" s="49"/>
      <c r="U103" s="50">
        <f t="shared" si="21"/>
        <v>432567554.20486766</v>
      </c>
      <c r="V103" s="43"/>
      <c r="W103" s="48">
        <f t="shared" si="22"/>
        <v>432680251.40399826</v>
      </c>
      <c r="X103" s="48"/>
      <c r="Y103" s="43"/>
      <c r="Z103" s="48">
        <f t="shared" si="23"/>
        <v>1334366.9257415468</v>
      </c>
      <c r="AA103" s="48"/>
      <c r="AB103" s="43"/>
      <c r="AC103" s="48">
        <f t="shared" si="24"/>
        <v>3140015.223458579</v>
      </c>
      <c r="AD103" s="48"/>
      <c r="AE103" s="48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</row>
    <row r="104" spans="1:55" ht="12.75">
      <c r="A104" s="43">
        <f t="shared" si="18"/>
        <v>-710001</v>
      </c>
      <c r="B104" s="44">
        <v>-71</v>
      </c>
      <c r="C104" s="44">
        <v>-1</v>
      </c>
      <c r="D104" s="45">
        <v>0.467</v>
      </c>
      <c r="E104" s="44">
        <v>19712</v>
      </c>
      <c r="F104" s="44" t="s">
        <v>56</v>
      </c>
      <c r="G104" s="44" t="s">
        <v>64</v>
      </c>
      <c r="H104" s="46">
        <f>VLOOKUP(A104,Area_pop!A:E,4,0)</f>
        <v>1613</v>
      </c>
      <c r="I104" s="43"/>
      <c r="J104" s="47">
        <f t="shared" si="20"/>
        <v>1613.2680783758492</v>
      </c>
      <c r="K104" s="43">
        <f>VLOOKUP(A104,Area_pop!A:E,5,0)</f>
        <v>11962</v>
      </c>
      <c r="L104" s="45">
        <v>4773.68</v>
      </c>
      <c r="M104" s="43">
        <f t="shared" si="19"/>
        <v>12363.8312</v>
      </c>
      <c r="N104" s="46">
        <f>VLOOKUP(F104,GDPpc_pop_area!A:C,2,0)</f>
        <v>388915</v>
      </c>
      <c r="O104" s="48">
        <f>VLOOKUP(F104,GDPpc_pop_area!A:J,7,0)</f>
        <v>0.4506040529336108</v>
      </c>
      <c r="P104" s="43">
        <v>-710001</v>
      </c>
      <c r="Q104" s="43">
        <v>2</v>
      </c>
      <c r="R104" s="49">
        <f t="shared" si="12"/>
        <v>2601.7468734527824</v>
      </c>
      <c r="S104" s="49">
        <f>(R104*J104)/(R$104+R$105)</f>
        <v>716.5191087661109</v>
      </c>
      <c r="T104" s="49">
        <f t="shared" si="13"/>
        <v>1613.2680783758492</v>
      </c>
      <c r="U104" s="50">
        <f t="shared" si="21"/>
        <v>278665029.185772</v>
      </c>
      <c r="V104" s="43"/>
      <c r="W104" s="48">
        <f t="shared" si="22"/>
        <v>278737630.0269114</v>
      </c>
      <c r="X104" s="48">
        <f t="shared" si="14"/>
        <v>631068807.531512</v>
      </c>
      <c r="Y104" s="43"/>
      <c r="Z104" s="48">
        <f t="shared" si="23"/>
        <v>859614.6305744182</v>
      </c>
      <c r="AA104" s="48">
        <f t="shared" si="15"/>
        <v>1946188.5350781835</v>
      </c>
      <c r="AB104" s="43"/>
      <c r="AC104" s="48">
        <f t="shared" si="24"/>
        <v>2022834.1801947537</v>
      </c>
      <c r="AD104" s="48">
        <f t="shared" si="16"/>
        <v>4579746.027855082</v>
      </c>
      <c r="AE104" s="48">
        <f t="shared" si="17"/>
        <v>0.9890000000000001</v>
      </c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</row>
    <row r="105" spans="1:55" ht="12.75">
      <c r="A105" s="43">
        <f t="shared" si="18"/>
        <v>-710001</v>
      </c>
      <c r="B105" s="44">
        <v>-71</v>
      </c>
      <c r="C105" s="44">
        <v>-1</v>
      </c>
      <c r="D105" s="45">
        <v>0.522</v>
      </c>
      <c r="E105" s="44">
        <v>19712</v>
      </c>
      <c r="F105" s="44" t="s">
        <v>11</v>
      </c>
      <c r="G105" s="44" t="s">
        <v>64</v>
      </c>
      <c r="H105" s="46">
        <f>VLOOKUP(A105,Area_pop!A:E,4,0)</f>
        <v>1613</v>
      </c>
      <c r="I105" s="43"/>
      <c r="J105" s="47">
        <f t="shared" si="20"/>
        <v>1613.2680783758492</v>
      </c>
      <c r="K105" s="43">
        <f>VLOOKUP(A105,Area_pop!A:E,5,0)</f>
        <v>11962</v>
      </c>
      <c r="L105" s="45">
        <v>4773.68</v>
      </c>
      <c r="M105" s="43">
        <f t="shared" si="19"/>
        <v>12363.8312</v>
      </c>
      <c r="N105" s="46">
        <f>VLOOKUP(F105,GDPpc_pop_area!A:C,2,0)</f>
        <v>392796</v>
      </c>
      <c r="O105" s="48">
        <f>VLOOKUP(F105,GDPpc_pop_area!A:J,7,0)</f>
        <v>0.5045271949738838</v>
      </c>
      <c r="P105" s="43">
        <v>-710001</v>
      </c>
      <c r="Q105" s="43">
        <v>2</v>
      </c>
      <c r="R105" s="49">
        <f t="shared" si="12"/>
        <v>3256.178096871559</v>
      </c>
      <c r="S105" s="49">
        <f>(R105*J105)/(R$104+R$105)</f>
        <v>896.7489696097382</v>
      </c>
      <c r="T105" s="49"/>
      <c r="U105" s="50">
        <f t="shared" si="21"/>
        <v>352239408.26682675</v>
      </c>
      <c r="V105" s="43"/>
      <c r="W105" s="48">
        <f t="shared" si="22"/>
        <v>352331177.50460064</v>
      </c>
      <c r="X105" s="48"/>
      <c r="Y105" s="43"/>
      <c r="Z105" s="48">
        <f t="shared" si="23"/>
        <v>1086573.9045037653</v>
      </c>
      <c r="AA105" s="48"/>
      <c r="AB105" s="43"/>
      <c r="AC105" s="48">
        <f t="shared" si="24"/>
        <v>2556911.8476603287</v>
      </c>
      <c r="AD105" s="48"/>
      <c r="AE105" s="48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</row>
    <row r="106" spans="1:55" ht="12.75">
      <c r="A106" s="43">
        <f t="shared" si="18"/>
        <v>-709997</v>
      </c>
      <c r="B106" s="44">
        <v>-71</v>
      </c>
      <c r="C106" s="44">
        <v>3</v>
      </c>
      <c r="D106" s="45">
        <v>0.912</v>
      </c>
      <c r="E106" s="44">
        <v>19708</v>
      </c>
      <c r="F106" s="44" t="s">
        <v>16</v>
      </c>
      <c r="G106" s="44" t="s">
        <v>64</v>
      </c>
      <c r="H106" s="46">
        <f>VLOOKUP(A106,Area_pop!A:E,4,0)</f>
        <v>2692</v>
      </c>
      <c r="I106" s="43"/>
      <c r="J106" s="47">
        <f t="shared" si="20"/>
        <v>2692.447406688026</v>
      </c>
      <c r="K106" s="43">
        <f>VLOOKUP(A106,Area_pop!A:E,5,0)</f>
        <v>12096</v>
      </c>
      <c r="L106" s="45">
        <v>4764.958</v>
      </c>
      <c r="M106" s="43">
        <f t="shared" si="19"/>
        <v>12341.241219999998</v>
      </c>
      <c r="N106" s="46">
        <f>VLOOKUP(F106,GDPpc_pop_area!A:C,2,0)</f>
        <v>583024</v>
      </c>
      <c r="O106" s="48">
        <f>VLOOKUP(F106,GDPpc_pop_area!A:J,7,0)</f>
        <v>0.46446574563301973</v>
      </c>
      <c r="P106" s="43">
        <v>-709997</v>
      </c>
      <c r="Q106" s="43">
        <v>2</v>
      </c>
      <c r="R106" s="49">
        <f t="shared" si="12"/>
        <v>5227.660430419242</v>
      </c>
      <c r="S106" s="49">
        <f>(R106*J106)/(R$106+R$107)</f>
        <v>2520.835091234967</v>
      </c>
      <c r="T106" s="49">
        <f t="shared" si="13"/>
        <v>2692.447406688026</v>
      </c>
      <c r="U106" s="50">
        <f t="shared" si="21"/>
        <v>1469707358.2321754</v>
      </c>
      <c r="V106" s="43"/>
      <c r="W106" s="48">
        <f t="shared" si="22"/>
        <v>1470090262.3617253</v>
      </c>
      <c r="X106" s="48">
        <f t="shared" si="14"/>
        <v>1526927276.8464296</v>
      </c>
      <c r="Y106" s="43"/>
      <c r="Z106" s="48">
        <f t="shared" si="23"/>
        <v>4533693.917355602</v>
      </c>
      <c r="AA106" s="48">
        <f t="shared" si="15"/>
        <v>4708976.778175308</v>
      </c>
      <c r="AB106" s="43"/>
      <c r="AC106" s="48">
        <f t="shared" si="24"/>
        <v>10668630.677492894</v>
      </c>
      <c r="AD106" s="48">
        <f t="shared" si="16"/>
        <v>11081104.069007287</v>
      </c>
      <c r="AE106" s="48">
        <f t="shared" si="17"/>
        <v>1</v>
      </c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</row>
    <row r="107" spans="1:55" ht="12.75">
      <c r="A107" s="43">
        <f t="shared" si="18"/>
        <v>-709997</v>
      </c>
      <c r="B107" s="44">
        <v>-71</v>
      </c>
      <c r="C107" s="44">
        <v>3</v>
      </c>
      <c r="D107" s="45">
        <v>0.088</v>
      </c>
      <c r="E107" s="44">
        <v>19708</v>
      </c>
      <c r="F107" s="44" t="s">
        <v>57</v>
      </c>
      <c r="G107" s="44" t="s">
        <v>64</v>
      </c>
      <c r="H107" s="46">
        <f>VLOOKUP(A107,Area_pop!A:E,4,0)</f>
        <v>2692</v>
      </c>
      <c r="I107" s="43"/>
      <c r="J107" s="47">
        <f t="shared" si="20"/>
        <v>2692.447406688026</v>
      </c>
      <c r="K107" s="43">
        <f>VLOOKUP(A107,Area_pop!A:E,5,0)</f>
        <v>12096</v>
      </c>
      <c r="L107" s="45">
        <v>4764.958</v>
      </c>
      <c r="M107" s="43">
        <f t="shared" si="19"/>
        <v>12341.241219999998</v>
      </c>
      <c r="N107" s="46">
        <f>VLOOKUP(F107,GDPpc_pop_area!A:C,2,0)</f>
        <v>331108</v>
      </c>
      <c r="O107" s="48">
        <f>VLOOKUP(F107,GDPpc_pop_area!A:J,7,0)</f>
        <v>0.3276950428076304</v>
      </c>
      <c r="P107" s="43">
        <v>-709997</v>
      </c>
      <c r="Q107" s="43">
        <v>2</v>
      </c>
      <c r="R107" s="49">
        <f t="shared" si="12"/>
        <v>355.88639415007293</v>
      </c>
      <c r="S107" s="49">
        <f>(R107*J107)/(R$106+R$107)</f>
        <v>171.61231545305924</v>
      </c>
      <c r="T107" s="49"/>
      <c r="U107" s="50">
        <f t="shared" si="21"/>
        <v>56822210.54503154</v>
      </c>
      <c r="V107" s="43"/>
      <c r="W107" s="48">
        <f t="shared" si="22"/>
        <v>56837014.48470428</v>
      </c>
      <c r="X107" s="48"/>
      <c r="Y107" s="43"/>
      <c r="Z107" s="48">
        <f t="shared" si="23"/>
        <v>175282.86081970643</v>
      </c>
      <c r="AA107" s="48"/>
      <c r="AB107" s="43"/>
      <c r="AC107" s="48">
        <f t="shared" si="24"/>
        <v>412473.39151439257</v>
      </c>
      <c r="AD107" s="48"/>
      <c r="AE107" s="48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</row>
    <row r="108" spans="1:55" ht="12.75">
      <c r="A108" s="43">
        <f t="shared" si="18"/>
        <v>-709995</v>
      </c>
      <c r="B108" s="44">
        <v>-71</v>
      </c>
      <c r="C108" s="44">
        <v>5</v>
      </c>
      <c r="D108" s="45">
        <v>0.566</v>
      </c>
      <c r="E108" s="44">
        <v>19706</v>
      </c>
      <c r="F108" s="44" t="s">
        <v>13</v>
      </c>
      <c r="G108" s="44" t="s">
        <v>64</v>
      </c>
      <c r="H108" s="46">
        <f>VLOOKUP(A108,Area_pop!A:E,4,0)</f>
        <v>13593</v>
      </c>
      <c r="I108" s="43"/>
      <c r="J108" s="47">
        <f t="shared" si="20"/>
        <v>13595.259137856738</v>
      </c>
      <c r="K108" s="43">
        <f>VLOOKUP(A108,Area_pop!A:E,5,0)</f>
        <v>12096</v>
      </c>
      <c r="L108" s="45">
        <v>4751.884</v>
      </c>
      <c r="M108" s="43">
        <f t="shared" si="19"/>
        <v>12307.37956</v>
      </c>
      <c r="N108" s="46">
        <f>VLOOKUP(F108,GDPpc_pop_area!A:C,2,0)</f>
        <v>1422273</v>
      </c>
      <c r="O108" s="48">
        <f>VLOOKUP(F108,GDPpc_pop_area!A:J,7,0)</f>
        <v>4.694577852609783</v>
      </c>
      <c r="P108" s="43">
        <v>-709995</v>
      </c>
      <c r="Q108" s="43">
        <v>2</v>
      </c>
      <c r="R108" s="49">
        <f t="shared" si="12"/>
        <v>32702.320552417696</v>
      </c>
      <c r="S108" s="49">
        <f>(R108*J108)/(R$108+R$109)</f>
        <v>12636.607252374726</v>
      </c>
      <c r="T108" s="49">
        <f t="shared" si="13"/>
        <v>13595.25913785674</v>
      </c>
      <c r="U108" s="50">
        <f t="shared" si="21"/>
        <v>17972705306.656757</v>
      </c>
      <c r="V108" s="43"/>
      <c r="W108" s="48">
        <f t="shared" si="22"/>
        <v>17977387751.119293</v>
      </c>
      <c r="X108" s="48">
        <f t="shared" si="14"/>
        <v>18536450423.14493</v>
      </c>
      <c r="Y108" s="43"/>
      <c r="Z108" s="48">
        <f t="shared" si="23"/>
        <v>55441475.65895382</v>
      </c>
      <c r="AA108" s="48">
        <f t="shared" si="15"/>
        <v>57165600.42902835</v>
      </c>
      <c r="AB108" s="43"/>
      <c r="AC108" s="48">
        <f t="shared" si="24"/>
        <v>130464173.1009467</v>
      </c>
      <c r="AD108" s="48">
        <f t="shared" si="16"/>
        <v>134521361.51047462</v>
      </c>
      <c r="AE108" s="48">
        <f t="shared" si="17"/>
        <v>1</v>
      </c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</row>
    <row r="109" spans="1:55" ht="12.75">
      <c r="A109" s="43">
        <f t="shared" si="18"/>
        <v>-709995</v>
      </c>
      <c r="B109" s="44">
        <v>-71</v>
      </c>
      <c r="C109" s="44">
        <v>5</v>
      </c>
      <c r="D109" s="45">
        <v>0.434</v>
      </c>
      <c r="E109" s="44">
        <v>19706</v>
      </c>
      <c r="F109" s="44" t="s">
        <v>16</v>
      </c>
      <c r="G109" s="44" t="s">
        <v>64</v>
      </c>
      <c r="H109" s="46">
        <f>VLOOKUP(A109,Area_pop!A:E,4,0)</f>
        <v>13593</v>
      </c>
      <c r="I109" s="43"/>
      <c r="J109" s="47">
        <f t="shared" si="20"/>
        <v>13595.259137856738</v>
      </c>
      <c r="K109" s="43">
        <f>VLOOKUP(A109,Area_pop!A:E,5,0)</f>
        <v>12096</v>
      </c>
      <c r="L109" s="45">
        <v>4751.884</v>
      </c>
      <c r="M109" s="43">
        <f t="shared" si="19"/>
        <v>12307.37956</v>
      </c>
      <c r="N109" s="46">
        <f>VLOOKUP(F109,GDPpc_pop_area!A:C,2,0)</f>
        <v>583024</v>
      </c>
      <c r="O109" s="48">
        <f>VLOOKUP(F109,GDPpc_pop_area!A:J,7,0)</f>
        <v>0.46446574563301973</v>
      </c>
      <c r="P109" s="43">
        <v>-709995</v>
      </c>
      <c r="Q109" s="43">
        <v>2</v>
      </c>
      <c r="R109" s="49">
        <f t="shared" si="12"/>
        <v>2480.89860126981</v>
      </c>
      <c r="S109" s="49">
        <f>(R109*J109)/(R$108+R$109)</f>
        <v>958.6518854820127</v>
      </c>
      <c r="T109" s="49"/>
      <c r="U109" s="50">
        <f t="shared" si="21"/>
        <v>558917056.881265</v>
      </c>
      <c r="V109" s="43"/>
      <c r="W109" s="48">
        <f t="shared" si="22"/>
        <v>559062672.0256386</v>
      </c>
      <c r="X109" s="48"/>
      <c r="Y109" s="43"/>
      <c r="Z109" s="48">
        <f t="shared" si="23"/>
        <v>1724124.7700745247</v>
      </c>
      <c r="AA109" s="48"/>
      <c r="AB109" s="43"/>
      <c r="AC109" s="48">
        <f t="shared" si="24"/>
        <v>4057188.4095279374</v>
      </c>
      <c r="AD109" s="48"/>
      <c r="AE109" s="48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</row>
    <row r="110" spans="1:55" ht="12.75">
      <c r="A110" s="43">
        <f t="shared" si="18"/>
        <v>-709994</v>
      </c>
      <c r="B110" s="44">
        <v>-71</v>
      </c>
      <c r="C110" s="44">
        <v>6</v>
      </c>
      <c r="D110" s="45">
        <v>0.731</v>
      </c>
      <c r="E110" s="44">
        <v>19705</v>
      </c>
      <c r="F110" s="44" t="s">
        <v>12</v>
      </c>
      <c r="G110" s="44" t="s">
        <v>64</v>
      </c>
      <c r="H110" s="46">
        <f>VLOOKUP(A110,Area_pop!A:E,4,0)</f>
        <v>38063</v>
      </c>
      <c r="I110" s="43"/>
      <c r="J110" s="47">
        <f t="shared" si="20"/>
        <v>38069.32601811528</v>
      </c>
      <c r="K110" s="43">
        <f>VLOOKUP(A110,Area_pop!A:E,5,0)</f>
        <v>11889</v>
      </c>
      <c r="L110" s="45">
        <v>4743.174</v>
      </c>
      <c r="M110" s="43">
        <f t="shared" si="19"/>
        <v>12284.82066</v>
      </c>
      <c r="N110" s="46">
        <f>VLOOKUP(F110,GDPpc_pop_area!A:C,2,0)</f>
        <v>3707394</v>
      </c>
      <c r="O110" s="48">
        <f>VLOOKUP(F110,GDPpc_pop_area!A:J,7,0)</f>
        <v>6.514148864716253</v>
      </c>
      <c r="P110" s="43">
        <v>-709994</v>
      </c>
      <c r="Q110" s="43">
        <v>2</v>
      </c>
      <c r="R110" s="49">
        <f t="shared" si="12"/>
        <v>58498.38505613027</v>
      </c>
      <c r="S110" s="49">
        <f>(R110*J110)/(R$110+R$111)</f>
        <v>30614.388167280715</v>
      </c>
      <c r="T110" s="49">
        <f t="shared" si="13"/>
        <v>38069.32601811528</v>
      </c>
      <c r="U110" s="50">
        <f t="shared" si="21"/>
        <v>113499599005.04752</v>
      </c>
      <c r="V110" s="43"/>
      <c r="W110" s="48">
        <f t="shared" si="22"/>
        <v>113529169153.7699</v>
      </c>
      <c r="X110" s="48">
        <f t="shared" si="14"/>
        <v>124134888373.20384</v>
      </c>
      <c r="Y110" s="43"/>
      <c r="Z110" s="48">
        <f t="shared" si="23"/>
        <v>350118980.3189342</v>
      </c>
      <c r="AA110" s="48">
        <f t="shared" si="15"/>
        <v>382826553.41521657</v>
      </c>
      <c r="AB110" s="43"/>
      <c r="AC110" s="48">
        <f t="shared" si="24"/>
        <v>823895517.053745</v>
      </c>
      <c r="AD110" s="48">
        <f t="shared" si="16"/>
        <v>900862560.7232636</v>
      </c>
      <c r="AE110" s="48">
        <f t="shared" si="17"/>
        <v>0.978</v>
      </c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</row>
    <row r="111" spans="1:55" ht="12.75">
      <c r="A111" s="43">
        <f t="shared" si="18"/>
        <v>-709994</v>
      </c>
      <c r="B111" s="44">
        <v>-71</v>
      </c>
      <c r="C111" s="44">
        <v>6</v>
      </c>
      <c r="D111" s="45">
        <v>0.247</v>
      </c>
      <c r="E111" s="44">
        <v>19705</v>
      </c>
      <c r="F111" s="44" t="s">
        <v>13</v>
      </c>
      <c r="G111" s="44" t="s">
        <v>64</v>
      </c>
      <c r="H111" s="46">
        <f>VLOOKUP(A111,Area_pop!A:E,4,0)</f>
        <v>38063</v>
      </c>
      <c r="I111" s="43"/>
      <c r="J111" s="47">
        <f t="shared" si="20"/>
        <v>38069.32601811528</v>
      </c>
      <c r="K111" s="43">
        <f>VLOOKUP(A111,Area_pop!A:E,5,0)</f>
        <v>11889</v>
      </c>
      <c r="L111" s="45">
        <v>4743.174</v>
      </c>
      <c r="M111" s="43">
        <f t="shared" si="19"/>
        <v>12284.82066</v>
      </c>
      <c r="N111" s="46">
        <f>VLOOKUP(F111,GDPpc_pop_area!A:C,2,0)</f>
        <v>1422273</v>
      </c>
      <c r="O111" s="48">
        <f>VLOOKUP(F111,GDPpc_pop_area!A:J,7,0)</f>
        <v>4.694577852609783</v>
      </c>
      <c r="P111" s="43">
        <v>-709994</v>
      </c>
      <c r="Q111" s="43">
        <v>2</v>
      </c>
      <c r="R111" s="49">
        <f t="shared" si="12"/>
        <v>14244.995607448616</v>
      </c>
      <c r="S111" s="49">
        <f>(R111*J111)/(R$110+R$111)</f>
        <v>7454.937850834567</v>
      </c>
      <c r="T111" s="49"/>
      <c r="U111" s="50">
        <f t="shared" si="21"/>
        <v>10602956821.920033</v>
      </c>
      <c r="V111" s="43"/>
      <c r="W111" s="48">
        <f t="shared" si="22"/>
        <v>10605719219.43394</v>
      </c>
      <c r="X111" s="48"/>
      <c r="Y111" s="43"/>
      <c r="Z111" s="48">
        <f t="shared" si="23"/>
        <v>32707573.096282367</v>
      </c>
      <c r="AA111" s="48"/>
      <c r="AB111" s="43"/>
      <c r="AC111" s="48">
        <f t="shared" si="24"/>
        <v>76967043.66951858</v>
      </c>
      <c r="AD111" s="48"/>
      <c r="AE111" s="48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</row>
    <row r="112" spans="1:55" ht="12.75">
      <c r="A112" s="43">
        <f t="shared" si="18"/>
        <v>-700002</v>
      </c>
      <c r="B112" s="44">
        <v>-70</v>
      </c>
      <c r="C112" s="44">
        <v>-2</v>
      </c>
      <c r="D112" s="45">
        <v>0.038</v>
      </c>
      <c r="E112" s="44">
        <v>19893</v>
      </c>
      <c r="F112" s="44" t="s">
        <v>56</v>
      </c>
      <c r="G112" s="44" t="s">
        <v>64</v>
      </c>
      <c r="H112" s="46">
        <f>VLOOKUP(A112,Area_pop!A:E,4,0)</f>
        <v>385</v>
      </c>
      <c r="I112" s="43"/>
      <c r="J112" s="47">
        <f t="shared" si="20"/>
        <v>385.06398646912703</v>
      </c>
      <c r="K112" s="43">
        <f>VLOOKUP(A112,Area_pop!A:E,5,0)</f>
        <v>6743</v>
      </c>
      <c r="L112" s="45">
        <v>4772.224</v>
      </c>
      <c r="M112" s="43">
        <f t="shared" si="19"/>
        <v>12360.060159999999</v>
      </c>
      <c r="N112" s="46">
        <f>VLOOKUP(F112,GDPpc_pop_area!A:C,2,0)</f>
        <v>388915</v>
      </c>
      <c r="O112" s="48">
        <f>VLOOKUP(F112,GDPpc_pop_area!A:J,7,0)</f>
        <v>0.4506040529336108</v>
      </c>
      <c r="P112" s="43">
        <v>-700002</v>
      </c>
      <c r="Q112" s="43">
        <v>2</v>
      </c>
      <c r="R112" s="49">
        <f t="shared" si="12"/>
        <v>211.64074169877165</v>
      </c>
      <c r="S112" s="49">
        <f>(R112*J112)/(R$112+R$113)</f>
        <v>23.893976168932916</v>
      </c>
      <c r="T112" s="49">
        <f t="shared" si="13"/>
        <v>385.063986469127</v>
      </c>
      <c r="U112" s="50">
        <f t="shared" si="21"/>
        <v>9292725.741740545</v>
      </c>
      <c r="V112" s="43"/>
      <c r="W112" s="48">
        <f t="shared" si="22"/>
        <v>9295146.783617595</v>
      </c>
      <c r="X112" s="48">
        <f t="shared" si="14"/>
        <v>151198242.65647426</v>
      </c>
      <c r="Y112" s="43"/>
      <c r="Z112" s="48">
        <f t="shared" si="23"/>
        <v>28665.825162404497</v>
      </c>
      <c r="AA112" s="48">
        <f t="shared" si="15"/>
        <v>466288.751511943</v>
      </c>
      <c r="AB112" s="43"/>
      <c r="AC112" s="48">
        <f t="shared" si="24"/>
        <v>67456.05400323475</v>
      </c>
      <c r="AD112" s="48">
        <f t="shared" si="16"/>
        <v>1097264.7403271948</v>
      </c>
      <c r="AE112" s="48">
        <f t="shared" si="17"/>
        <v>0.551</v>
      </c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</row>
    <row r="113" spans="1:55" ht="12.75">
      <c r="A113" s="43">
        <f t="shared" si="18"/>
        <v>-700002</v>
      </c>
      <c r="B113" s="44">
        <v>-70</v>
      </c>
      <c r="C113" s="44">
        <v>-2</v>
      </c>
      <c r="D113" s="45">
        <v>0.513</v>
      </c>
      <c r="E113" s="44">
        <v>19893</v>
      </c>
      <c r="F113" s="44" t="s">
        <v>11</v>
      </c>
      <c r="G113" s="44" t="s">
        <v>64</v>
      </c>
      <c r="H113" s="46">
        <f>VLOOKUP(A113,Area_pop!A:E,4,0)</f>
        <v>385</v>
      </c>
      <c r="I113" s="43"/>
      <c r="J113" s="47">
        <f t="shared" si="20"/>
        <v>385.06398646912703</v>
      </c>
      <c r="K113" s="43">
        <f>VLOOKUP(A113,Area_pop!A:E,5,0)</f>
        <v>6743</v>
      </c>
      <c r="L113" s="45">
        <v>4772.224</v>
      </c>
      <c r="M113" s="43">
        <f t="shared" si="19"/>
        <v>12360.060159999999</v>
      </c>
      <c r="N113" s="46">
        <f>VLOOKUP(F113,GDPpc_pop_area!A:C,2,0)</f>
        <v>392796</v>
      </c>
      <c r="O113" s="48">
        <f>VLOOKUP(F113,GDPpc_pop_area!A:J,7,0)</f>
        <v>0.5045271949738838</v>
      </c>
      <c r="P113" s="43">
        <v>-700002</v>
      </c>
      <c r="Q113" s="43">
        <v>2</v>
      </c>
      <c r="R113" s="49">
        <f t="shared" si="12"/>
        <v>3199.061065385659</v>
      </c>
      <c r="S113" s="49">
        <f>(R113*J113)/(R$112+R$113)</f>
        <v>361.17001030019406</v>
      </c>
      <c r="T113" s="49"/>
      <c r="U113" s="50">
        <f t="shared" si="21"/>
        <v>141866135.36587504</v>
      </c>
      <c r="V113" s="43"/>
      <c r="W113" s="48">
        <f t="shared" si="22"/>
        <v>141903095.87285668</v>
      </c>
      <c r="X113" s="48"/>
      <c r="Y113" s="43"/>
      <c r="Z113" s="48">
        <f t="shared" si="23"/>
        <v>437622.9263495385</v>
      </c>
      <c r="AA113" s="48"/>
      <c r="AB113" s="43"/>
      <c r="AC113" s="48">
        <f t="shared" si="24"/>
        <v>1029808.68632396</v>
      </c>
      <c r="AD113" s="48"/>
      <c r="AE113" s="48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</row>
    <row r="114" spans="1:55" ht="12.75">
      <c r="A114" s="43">
        <f t="shared" si="18"/>
        <v>-700001</v>
      </c>
      <c r="B114" s="44">
        <v>-70</v>
      </c>
      <c r="C114" s="44">
        <v>-1</v>
      </c>
      <c r="D114" s="45">
        <v>0.253</v>
      </c>
      <c r="E114" s="44">
        <v>19892</v>
      </c>
      <c r="F114" s="44" t="s">
        <v>56</v>
      </c>
      <c r="G114" s="44" t="s">
        <v>64</v>
      </c>
      <c r="H114" s="46">
        <f>VLOOKUP(A114,Area_pop!A:E,4,0)</f>
        <v>315</v>
      </c>
      <c r="I114" s="43"/>
      <c r="J114" s="47">
        <f t="shared" si="20"/>
        <v>315.0523525656494</v>
      </c>
      <c r="K114" s="43">
        <f>VLOOKUP(A114,Area_pop!A:E,5,0)</f>
        <v>3267</v>
      </c>
      <c r="L114" s="45">
        <v>4773.68</v>
      </c>
      <c r="M114" s="43">
        <f t="shared" si="19"/>
        <v>12363.8312</v>
      </c>
      <c r="N114" s="46">
        <f>VLOOKUP(F114,GDPpc_pop_area!A:C,2,0)</f>
        <v>388915</v>
      </c>
      <c r="O114" s="48">
        <f>VLOOKUP(F114,GDPpc_pop_area!A:J,7,0)</f>
        <v>0.4506040529336108</v>
      </c>
      <c r="P114" s="43">
        <v>-700001</v>
      </c>
      <c r="Q114" s="43">
        <v>2</v>
      </c>
      <c r="R114" s="49">
        <f t="shared" si="12"/>
        <v>1409.5116894722782</v>
      </c>
      <c r="S114" s="49">
        <f>(R114*J114)/(R$114+R$115)</f>
        <v>308.23184836660806</v>
      </c>
      <c r="T114" s="49">
        <f t="shared" si="13"/>
        <v>315.0523525656494</v>
      </c>
      <c r="U114" s="50">
        <f t="shared" si="21"/>
        <v>119875989.30749938</v>
      </c>
      <c r="V114" s="43"/>
      <c r="W114" s="48">
        <f t="shared" si="22"/>
        <v>119907220.70270376</v>
      </c>
      <c r="X114" s="48">
        <f t="shared" si="14"/>
        <v>122586985.44965309</v>
      </c>
      <c r="Y114" s="43"/>
      <c r="Z114" s="48">
        <f t="shared" si="23"/>
        <v>369788.6116690036</v>
      </c>
      <c r="AA114" s="48">
        <f t="shared" si="15"/>
        <v>378052.88866222044</v>
      </c>
      <c r="AB114" s="43"/>
      <c r="AC114" s="48">
        <f t="shared" si="24"/>
        <v>870181.8425670312</v>
      </c>
      <c r="AD114" s="48">
        <f t="shared" si="16"/>
        <v>889629.2337373109</v>
      </c>
      <c r="AE114" s="48">
        <f t="shared" si="17"/>
        <v>0.258</v>
      </c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</row>
    <row r="115" spans="1:55" ht="12.75">
      <c r="A115" s="43">
        <f t="shared" si="18"/>
        <v>-700001</v>
      </c>
      <c r="B115" s="44">
        <v>-70</v>
      </c>
      <c r="C115" s="44">
        <v>-1</v>
      </c>
      <c r="D115" s="45">
        <v>0.005</v>
      </c>
      <c r="E115" s="44">
        <v>19892</v>
      </c>
      <c r="F115" s="44" t="s">
        <v>11</v>
      </c>
      <c r="G115" s="44" t="s">
        <v>64</v>
      </c>
      <c r="H115" s="46">
        <f>VLOOKUP(A115,Area_pop!A:E,4,0)</f>
        <v>315</v>
      </c>
      <c r="I115" s="43"/>
      <c r="J115" s="47">
        <f t="shared" si="20"/>
        <v>315.0523525656494</v>
      </c>
      <c r="K115" s="43">
        <f>VLOOKUP(A115,Area_pop!A:E,5,0)</f>
        <v>3267</v>
      </c>
      <c r="L115" s="45">
        <v>4773.68</v>
      </c>
      <c r="M115" s="43">
        <f t="shared" si="19"/>
        <v>12363.8312</v>
      </c>
      <c r="N115" s="46">
        <f>VLOOKUP(F115,GDPpc_pop_area!A:C,2,0)</f>
        <v>392796</v>
      </c>
      <c r="O115" s="48">
        <f>VLOOKUP(F115,GDPpc_pop_area!A:J,7,0)</f>
        <v>0.5045271949738838</v>
      </c>
      <c r="P115" s="43">
        <v>-700001</v>
      </c>
      <c r="Q115" s="43">
        <v>2</v>
      </c>
      <c r="R115" s="49">
        <f aca="true" t="shared" si="25" ref="R115:R178">D115*O115*M115</f>
        <v>31.189445372332937</v>
      </c>
      <c r="S115" s="49">
        <f>(R115*J115)/(R$114+R$115)</f>
        <v>6.820504199041343</v>
      </c>
      <c r="T115" s="49"/>
      <c r="U115" s="50">
        <f t="shared" si="21"/>
        <v>2679066.7673666435</v>
      </c>
      <c r="V115" s="43"/>
      <c r="W115" s="48">
        <f t="shared" si="22"/>
        <v>2679764.7469493262</v>
      </c>
      <c r="X115" s="48"/>
      <c r="Y115" s="43"/>
      <c r="Z115" s="48">
        <f t="shared" si="23"/>
        <v>8264.276993216852</v>
      </c>
      <c r="AA115" s="48"/>
      <c r="AB115" s="43"/>
      <c r="AC115" s="48">
        <f t="shared" si="24"/>
        <v>19447.391170279687</v>
      </c>
      <c r="AD115" s="48"/>
      <c r="AE115" s="48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</row>
    <row r="116" spans="1:55" ht="12.75">
      <c r="A116" s="43">
        <f t="shared" si="18"/>
        <v>-699999</v>
      </c>
      <c r="B116" s="44">
        <v>-70</v>
      </c>
      <c r="C116" s="44">
        <v>1</v>
      </c>
      <c r="D116" s="45">
        <v>0.259</v>
      </c>
      <c r="E116" s="44">
        <v>19890</v>
      </c>
      <c r="F116" s="44" t="s">
        <v>57</v>
      </c>
      <c r="G116" s="44" t="s">
        <v>64</v>
      </c>
      <c r="H116" s="46">
        <f>VLOOKUP(A116,Area_pop!A:E,4,0)</f>
        <v>1351</v>
      </c>
      <c r="I116" s="43"/>
      <c r="J116" s="47">
        <f t="shared" si="20"/>
        <v>1351.2245343371185</v>
      </c>
      <c r="K116" s="43">
        <f>VLOOKUP(A116,Area_pop!A:E,5,0)</f>
        <v>4968</v>
      </c>
      <c r="L116" s="45">
        <v>4772.224</v>
      </c>
      <c r="M116" s="43">
        <f t="shared" si="19"/>
        <v>12360.060159999999</v>
      </c>
      <c r="N116" s="46">
        <f>VLOOKUP(F116,GDPpc_pop_area!A:C,2,0)</f>
        <v>331108</v>
      </c>
      <c r="O116" s="48">
        <f>VLOOKUP(F116,GDPpc_pop_area!A:J,7,0)</f>
        <v>0.3276950428076304</v>
      </c>
      <c r="P116" s="43">
        <v>-699999</v>
      </c>
      <c r="Q116" s="43">
        <v>2</v>
      </c>
      <c r="R116" s="49">
        <f t="shared" si="25"/>
        <v>1049.0355847981466</v>
      </c>
      <c r="S116" s="49">
        <f>(R116*J116)/(R$116+R$117)</f>
        <v>741.2421731680229</v>
      </c>
      <c r="T116" s="49">
        <f>SUM(S116:S117)</f>
        <v>1351.2245343371183</v>
      </c>
      <c r="U116" s="50">
        <f t="shared" si="21"/>
        <v>245431213.4733177</v>
      </c>
      <c r="V116" s="43"/>
      <c r="W116" s="48">
        <f t="shared" si="22"/>
        <v>245495155.87969747</v>
      </c>
      <c r="X116" s="48">
        <f>SUM(W116:W117)</f>
        <v>482788251.9469979</v>
      </c>
      <c r="Y116" s="43"/>
      <c r="Z116" s="48">
        <f t="shared" si="23"/>
        <v>757096.2977225604</v>
      </c>
      <c r="AA116" s="48">
        <f>SUM(Z116:Z117)</f>
        <v>1488897.8025787887</v>
      </c>
      <c r="AB116" s="43"/>
      <c r="AC116" s="48">
        <f t="shared" si="24"/>
        <v>1781589.3474366777</v>
      </c>
      <c r="AD116" s="48">
        <f>SUM(AC116:AC117)</f>
        <v>3503655.3110556887</v>
      </c>
      <c r="AE116" s="48">
        <f>SUM(D116:D117)</f>
        <v>0.41400000000000003</v>
      </c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</row>
    <row r="117" spans="1:55" ht="12.75">
      <c r="A117" s="43">
        <f t="shared" si="18"/>
        <v>-699999</v>
      </c>
      <c r="B117" s="44">
        <v>-70</v>
      </c>
      <c r="C117" s="44">
        <v>1</v>
      </c>
      <c r="D117" s="45">
        <v>0.155</v>
      </c>
      <c r="E117" s="44">
        <v>19890</v>
      </c>
      <c r="F117" s="44" t="s">
        <v>56</v>
      </c>
      <c r="G117" s="44" t="s">
        <v>64</v>
      </c>
      <c r="H117" s="46">
        <f>VLOOKUP(A117,Area_pop!A:E,4,0)</f>
        <v>1351</v>
      </c>
      <c r="I117" s="43"/>
      <c r="J117" s="47">
        <f t="shared" si="20"/>
        <v>1351.2245343371185</v>
      </c>
      <c r="K117" s="43">
        <f>VLOOKUP(A117,Area_pop!A:E,5,0)</f>
        <v>4968</v>
      </c>
      <c r="L117" s="45">
        <v>4772.224</v>
      </c>
      <c r="M117" s="43">
        <f t="shared" si="19"/>
        <v>12360.060159999999</v>
      </c>
      <c r="N117" s="46">
        <f>VLOOKUP(F117,GDPpc_pop_area!A:C,2,0)</f>
        <v>388915</v>
      </c>
      <c r="O117" s="48">
        <f>VLOOKUP(F117,GDPpc_pop_area!A:J,7,0)</f>
        <v>0.4506040529336108</v>
      </c>
      <c r="P117" s="43">
        <v>-699999</v>
      </c>
      <c r="Q117" s="43">
        <v>2</v>
      </c>
      <c r="R117" s="49">
        <f t="shared" si="25"/>
        <v>863.2714464028843</v>
      </c>
      <c r="S117" s="49">
        <f>(R117*J117)/(R$116+R$117)</f>
        <v>609.9823611690955</v>
      </c>
      <c r="T117" s="49"/>
      <c r="U117" s="50">
        <f t="shared" si="21"/>
        <v>237231289.9940788</v>
      </c>
      <c r="V117" s="43"/>
      <c r="W117" s="48">
        <f t="shared" si="22"/>
        <v>237293096.06730038</v>
      </c>
      <c r="X117" s="48"/>
      <c r="Y117" s="43"/>
      <c r="Z117" s="48">
        <f t="shared" si="23"/>
        <v>731801.5048562284</v>
      </c>
      <c r="AA117" s="48"/>
      <c r="AB117" s="43"/>
      <c r="AC117" s="48">
        <f t="shared" si="24"/>
        <v>1722065.963619011</v>
      </c>
      <c r="AD117" s="48"/>
      <c r="AE117" s="48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</row>
    <row r="118" spans="1:55" ht="12.75">
      <c r="A118" s="43">
        <f t="shared" si="18"/>
        <v>-699997</v>
      </c>
      <c r="B118" s="44">
        <v>-70</v>
      </c>
      <c r="C118" s="44">
        <v>3</v>
      </c>
      <c r="D118" s="45">
        <v>0.385</v>
      </c>
      <c r="E118" s="44">
        <v>19888</v>
      </c>
      <c r="F118" s="44" t="s">
        <v>16</v>
      </c>
      <c r="G118" s="44" t="s">
        <v>64</v>
      </c>
      <c r="H118" s="46">
        <f>VLOOKUP(A118,Area_pop!A:E,4,0)</f>
        <v>1330</v>
      </c>
      <c r="I118" s="43"/>
      <c r="J118" s="47">
        <f t="shared" si="20"/>
        <v>1330.2210441660752</v>
      </c>
      <c r="K118" s="43">
        <f>VLOOKUP(A118,Area_pop!A:E,5,0)</f>
        <v>12096</v>
      </c>
      <c r="L118" s="45">
        <v>4764.958</v>
      </c>
      <c r="M118" s="43">
        <f t="shared" si="19"/>
        <v>12341.241219999998</v>
      </c>
      <c r="N118" s="46">
        <f>VLOOKUP(F118,GDPpc_pop_area!A:C,2,0)</f>
        <v>583024</v>
      </c>
      <c r="O118" s="48">
        <f>VLOOKUP(F118,GDPpc_pop_area!A:J,7,0)</f>
        <v>0.46446574563301973</v>
      </c>
      <c r="P118" s="43">
        <v>-699997</v>
      </c>
      <c r="Q118" s="43">
        <v>2</v>
      </c>
      <c r="R118" s="49">
        <f t="shared" si="25"/>
        <v>2206.852265034439</v>
      </c>
      <c r="S118" s="49">
        <f>(R118*J118)/(R$118+R$119)</f>
        <v>625.3926888458212</v>
      </c>
      <c r="T118" s="49">
        <f>SUM(S118:S119)</f>
        <v>1330.2210441660752</v>
      </c>
      <c r="U118" s="50">
        <f t="shared" si="21"/>
        <v>364618947.0216461</v>
      </c>
      <c r="V118" s="43"/>
      <c r="W118" s="48">
        <f t="shared" si="22"/>
        <v>364713941.51136184</v>
      </c>
      <c r="X118" s="48">
        <f>SUM(W118:W119)</f>
        <v>598149049.7948649</v>
      </c>
      <c r="Y118" s="43"/>
      <c r="Z118" s="48">
        <f t="shared" si="23"/>
        <v>1124761.805814882</v>
      </c>
      <c r="AA118" s="48">
        <f>SUM(Z118:Z119)</f>
        <v>1844665.4454879654</v>
      </c>
      <c r="AB118" s="43"/>
      <c r="AC118" s="48">
        <f t="shared" si="24"/>
        <v>2646775.1297573447</v>
      </c>
      <c r="AD118" s="48">
        <f>SUM(AC118:AC119)</f>
        <v>4340843.188841236</v>
      </c>
      <c r="AE118" s="48">
        <f>SUM(D118:D119)</f>
        <v>1</v>
      </c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</row>
    <row r="119" spans="1:55" ht="12.75">
      <c r="A119" s="43">
        <f t="shared" si="18"/>
        <v>-699997</v>
      </c>
      <c r="B119" s="44">
        <v>-70</v>
      </c>
      <c r="C119" s="44">
        <v>3</v>
      </c>
      <c r="D119" s="45">
        <v>0.615</v>
      </c>
      <c r="E119" s="44">
        <v>19888</v>
      </c>
      <c r="F119" s="44" t="s">
        <v>57</v>
      </c>
      <c r="G119" s="44" t="s">
        <v>64</v>
      </c>
      <c r="H119" s="46">
        <f>VLOOKUP(A119,Area_pop!A:E,4,0)</f>
        <v>1330</v>
      </c>
      <c r="I119" s="43"/>
      <c r="J119" s="47">
        <f t="shared" si="20"/>
        <v>1330.2210441660752</v>
      </c>
      <c r="K119" s="43">
        <f>VLOOKUP(A119,Area_pop!A:E,5,0)</f>
        <v>12096</v>
      </c>
      <c r="L119" s="45">
        <v>4764.958</v>
      </c>
      <c r="M119" s="43">
        <f t="shared" si="19"/>
        <v>12341.241219999998</v>
      </c>
      <c r="N119" s="46">
        <f>VLOOKUP(F119,GDPpc_pop_area!A:C,2,0)</f>
        <v>331108</v>
      </c>
      <c r="O119" s="48">
        <f>VLOOKUP(F119,GDPpc_pop_area!A:J,7,0)</f>
        <v>0.3276950428076304</v>
      </c>
      <c r="P119" s="43">
        <v>-699997</v>
      </c>
      <c r="Q119" s="43">
        <v>2</v>
      </c>
      <c r="R119" s="49">
        <f t="shared" si="25"/>
        <v>2487.160595480623</v>
      </c>
      <c r="S119" s="49">
        <f>(R119*J119)/(R$118+R$119)</f>
        <v>704.828355320254</v>
      </c>
      <c r="T119" s="49"/>
      <c r="U119" s="50">
        <f t="shared" si="21"/>
        <v>233374307.07337865</v>
      </c>
      <c r="V119" s="43"/>
      <c r="W119" s="48">
        <f t="shared" si="22"/>
        <v>233435108.28350306</v>
      </c>
      <c r="X119" s="48"/>
      <c r="Y119" s="43"/>
      <c r="Z119" s="48">
        <f t="shared" si="23"/>
        <v>719903.6396730833</v>
      </c>
      <c r="AA119" s="48"/>
      <c r="AB119" s="43"/>
      <c r="AC119" s="48">
        <f t="shared" si="24"/>
        <v>1694068.059083891</v>
      </c>
      <c r="AD119" s="48"/>
      <c r="AE119" s="48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</row>
    <row r="120" spans="1:55" ht="12.75">
      <c r="A120" s="43">
        <f t="shared" si="18"/>
        <v>-699995</v>
      </c>
      <c r="B120" s="44">
        <v>-70</v>
      </c>
      <c r="C120" s="44">
        <v>5</v>
      </c>
      <c r="D120" s="45">
        <v>0.015</v>
      </c>
      <c r="E120" s="44">
        <v>19886</v>
      </c>
      <c r="F120" s="44" t="s">
        <v>13</v>
      </c>
      <c r="G120" s="44" t="s">
        <v>64</v>
      </c>
      <c r="H120" s="46">
        <f>VLOOKUP(A120,Area_pop!A:E,4,0)</f>
        <v>3246</v>
      </c>
      <c r="I120" s="43"/>
      <c r="J120" s="47">
        <f t="shared" si="20"/>
        <v>3246.5394807241205</v>
      </c>
      <c r="K120" s="43">
        <f>VLOOKUP(A120,Area_pop!A:E,5,0)</f>
        <v>12096</v>
      </c>
      <c r="L120" s="45">
        <v>4751.884</v>
      </c>
      <c r="M120" s="43">
        <f t="shared" si="19"/>
        <v>12307.37956</v>
      </c>
      <c r="N120" s="46">
        <f>VLOOKUP(F120,GDPpc_pop_area!A:C,2,0)</f>
        <v>1422273</v>
      </c>
      <c r="O120" s="48">
        <f>VLOOKUP(F120,GDPpc_pop_area!A:J,7,0)</f>
        <v>4.694577852609783</v>
      </c>
      <c r="P120" s="43">
        <v>-699995</v>
      </c>
      <c r="Q120" s="43">
        <v>2</v>
      </c>
      <c r="R120" s="49">
        <f t="shared" si="25"/>
        <v>866.6692725905751</v>
      </c>
      <c r="S120" s="49">
        <f>(R120*J120)/(R$120+R$121)</f>
        <v>433.0544387475511</v>
      </c>
      <c r="T120" s="49">
        <f>SUM(S120:S121)</f>
        <v>3246.5394807241205</v>
      </c>
      <c r="U120" s="50">
        <f t="shared" si="21"/>
        <v>615921635.7607957</v>
      </c>
      <c r="V120" s="43"/>
      <c r="W120" s="48">
        <f t="shared" si="22"/>
        <v>616082102.3574219</v>
      </c>
      <c r="X120" s="48">
        <f>SUM(W120:W121)</f>
        <v>2256838761.883232</v>
      </c>
      <c r="Y120" s="43"/>
      <c r="Z120" s="48">
        <f t="shared" si="23"/>
        <v>1899970.1933691383</v>
      </c>
      <c r="AA120" s="48">
        <f>SUM(Z120:Z121)</f>
        <v>6959991.797214387</v>
      </c>
      <c r="AB120" s="43"/>
      <c r="AC120" s="48">
        <f t="shared" si="24"/>
        <v>4470985.6158801215</v>
      </c>
      <c r="AD120" s="48">
        <f>SUM(AC120:AC121)</f>
        <v>16378163.889407583</v>
      </c>
      <c r="AE120" s="48">
        <f>SUM(D120:D121)</f>
        <v>1</v>
      </c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</row>
    <row r="121" spans="1:55" ht="12.75">
      <c r="A121" s="43">
        <f t="shared" si="18"/>
        <v>-699995</v>
      </c>
      <c r="B121" s="44">
        <v>-70</v>
      </c>
      <c r="C121" s="44">
        <v>5</v>
      </c>
      <c r="D121" s="45">
        <v>0.985</v>
      </c>
      <c r="E121" s="44">
        <v>19886</v>
      </c>
      <c r="F121" s="44" t="s">
        <v>16</v>
      </c>
      <c r="G121" s="44" t="s">
        <v>64</v>
      </c>
      <c r="H121" s="46">
        <f>VLOOKUP(A121,Area_pop!A:E,4,0)</f>
        <v>3246</v>
      </c>
      <c r="I121" s="43"/>
      <c r="J121" s="47">
        <f t="shared" si="20"/>
        <v>3246.5394807241205</v>
      </c>
      <c r="K121" s="43">
        <f>VLOOKUP(A121,Area_pop!A:E,5,0)</f>
        <v>12096</v>
      </c>
      <c r="L121" s="45">
        <v>4751.884</v>
      </c>
      <c r="M121" s="43">
        <f t="shared" si="19"/>
        <v>12307.37956</v>
      </c>
      <c r="N121" s="46">
        <f>VLOOKUP(F121,GDPpc_pop_area!A:C,2,0)</f>
        <v>583024</v>
      </c>
      <c r="O121" s="48">
        <f>VLOOKUP(F121,GDPpc_pop_area!A:J,7,0)</f>
        <v>0.46446574563301973</v>
      </c>
      <c r="P121" s="43">
        <v>-699995</v>
      </c>
      <c r="Q121" s="43">
        <v>2</v>
      </c>
      <c r="R121" s="49">
        <f t="shared" si="25"/>
        <v>5630.610880762126</v>
      </c>
      <c r="S121" s="49">
        <f>(R121*J121)/(R$120+R$121)</f>
        <v>2813.4850419765694</v>
      </c>
      <c r="T121" s="49"/>
      <c r="U121" s="50">
        <f t="shared" si="21"/>
        <v>1640329303.1133473</v>
      </c>
      <c r="V121" s="43"/>
      <c r="W121" s="48">
        <f t="shared" si="22"/>
        <v>1640756659.52581</v>
      </c>
      <c r="X121" s="48"/>
      <c r="Y121" s="43"/>
      <c r="Z121" s="48">
        <f t="shared" si="23"/>
        <v>5060021.603845249</v>
      </c>
      <c r="AA121" s="48"/>
      <c r="AB121" s="43"/>
      <c r="AC121" s="48">
        <f t="shared" si="24"/>
        <v>11907178.27352746</v>
      </c>
      <c r="AD121" s="48"/>
      <c r="AE121" s="48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</row>
    <row r="122" spans="1:55" ht="12.75">
      <c r="A122" s="43">
        <f t="shared" si="18"/>
        <v>-689997</v>
      </c>
      <c r="B122" s="44">
        <v>-69</v>
      </c>
      <c r="C122" s="44">
        <v>3</v>
      </c>
      <c r="D122" s="45">
        <v>0.139</v>
      </c>
      <c r="E122" s="44">
        <v>20068</v>
      </c>
      <c r="F122" s="44" t="s">
        <v>16</v>
      </c>
      <c r="G122" s="44" t="s">
        <v>64</v>
      </c>
      <c r="H122" s="46">
        <f>VLOOKUP(A122,Area_pop!A:E,4,0)</f>
        <v>2893</v>
      </c>
      <c r="I122" s="43"/>
      <c r="J122" s="47">
        <f t="shared" si="20"/>
        <v>2893.480812610869</v>
      </c>
      <c r="K122" s="43">
        <f>VLOOKUP(A122,Area_pop!A:E,5,0)</f>
        <v>12096</v>
      </c>
      <c r="L122" s="45">
        <v>4764.958</v>
      </c>
      <c r="M122" s="43">
        <f t="shared" si="19"/>
        <v>12341.241219999998</v>
      </c>
      <c r="N122" s="46">
        <f>VLOOKUP(F122,GDPpc_pop_area!A:C,2,0)</f>
        <v>583024</v>
      </c>
      <c r="O122" s="48">
        <f>VLOOKUP(F122,GDPpc_pop_area!A:J,7,0)</f>
        <v>0.46446574563301973</v>
      </c>
      <c r="P122" s="43">
        <v>-689997</v>
      </c>
      <c r="Q122" s="43">
        <v>2</v>
      </c>
      <c r="R122" s="49">
        <f t="shared" si="25"/>
        <v>796.7596489345118</v>
      </c>
      <c r="S122" s="49">
        <f>(R122*J122)/(R$122+R$123)</f>
        <v>538.7999245640256</v>
      </c>
      <c r="T122" s="49">
        <f>SUM(S122:S123)</f>
        <v>2893.480812610869</v>
      </c>
      <c r="U122" s="50">
        <f t="shared" si="21"/>
        <v>314133287.21901643</v>
      </c>
      <c r="V122" s="43"/>
      <c r="W122" s="48">
        <f t="shared" si="22"/>
        <v>314215128.63610643</v>
      </c>
      <c r="X122" s="48">
        <f>SUM(W122:W123)</f>
        <v>1094071931.9631488</v>
      </c>
      <c r="Y122" s="43"/>
      <c r="Z122" s="48">
        <f t="shared" si="23"/>
        <v>969025.6808789761</v>
      </c>
      <c r="AA122" s="48">
        <f>SUM(Z122:Z123)</f>
        <v>3374069.871820111</v>
      </c>
      <c r="AB122" s="43"/>
      <c r="AC122" s="48">
        <f t="shared" si="24"/>
        <v>2280298.86771313</v>
      </c>
      <c r="AD122" s="48">
        <f>SUM(AC122:AC123)</f>
        <v>7939818.170058686</v>
      </c>
      <c r="AE122" s="48">
        <f>SUM(D122:D123)</f>
        <v>1</v>
      </c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</row>
    <row r="123" spans="1:55" ht="12.75">
      <c r="A123" s="43">
        <f t="shared" si="18"/>
        <v>-689997</v>
      </c>
      <c r="B123" s="44">
        <v>-69</v>
      </c>
      <c r="C123" s="44">
        <v>3</v>
      </c>
      <c r="D123" s="45">
        <v>0.861</v>
      </c>
      <c r="E123" s="44">
        <v>20068</v>
      </c>
      <c r="F123" s="44" t="s">
        <v>57</v>
      </c>
      <c r="G123" s="44" t="s">
        <v>64</v>
      </c>
      <c r="H123" s="46">
        <f>VLOOKUP(A123,Area_pop!A:E,4,0)</f>
        <v>2893</v>
      </c>
      <c r="I123" s="43"/>
      <c r="J123" s="47">
        <f t="shared" si="20"/>
        <v>2893.480812610869</v>
      </c>
      <c r="K123" s="43">
        <f>VLOOKUP(A123,Area_pop!A:E,5,0)</f>
        <v>12096</v>
      </c>
      <c r="L123" s="45">
        <v>4764.958</v>
      </c>
      <c r="M123" s="43">
        <f t="shared" si="19"/>
        <v>12341.241219999998</v>
      </c>
      <c r="N123" s="46">
        <f>VLOOKUP(F123,GDPpc_pop_area!A:C,2,0)</f>
        <v>331108</v>
      </c>
      <c r="O123" s="48">
        <f>VLOOKUP(F123,GDPpc_pop_area!A:J,7,0)</f>
        <v>0.3276950428076304</v>
      </c>
      <c r="P123" s="43">
        <v>-689997</v>
      </c>
      <c r="Q123" s="43">
        <v>2</v>
      </c>
      <c r="R123" s="49">
        <f t="shared" si="25"/>
        <v>3482.024833672873</v>
      </c>
      <c r="S123" s="49">
        <f>(R123*J123)/(R$122+R$123)</f>
        <v>2354.680888046844</v>
      </c>
      <c r="T123" s="49"/>
      <c r="U123" s="50">
        <f t="shared" si="21"/>
        <v>779653679.4794143</v>
      </c>
      <c r="V123" s="43"/>
      <c r="W123" s="48">
        <f t="shared" si="22"/>
        <v>779856803.3270425</v>
      </c>
      <c r="X123" s="48"/>
      <c r="Y123" s="43"/>
      <c r="Z123" s="48">
        <f t="shared" si="23"/>
        <v>2405044.1909411345</v>
      </c>
      <c r="AA123" s="48"/>
      <c r="AB123" s="43"/>
      <c r="AC123" s="48">
        <f t="shared" si="24"/>
        <v>5659519.302345556</v>
      </c>
      <c r="AD123" s="48"/>
      <c r="AE123" s="48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</row>
    <row r="124" spans="1:55" ht="12.75">
      <c r="A124" s="43">
        <f t="shared" si="18"/>
        <v>-679997</v>
      </c>
      <c r="B124" s="44">
        <v>-68</v>
      </c>
      <c r="C124" s="44">
        <v>3</v>
      </c>
      <c r="D124" s="45">
        <v>0.01</v>
      </c>
      <c r="E124" s="44">
        <v>20248</v>
      </c>
      <c r="F124" s="44" t="s">
        <v>16</v>
      </c>
      <c r="G124" s="44" t="s">
        <v>64</v>
      </c>
      <c r="H124" s="46">
        <f>VLOOKUP(A124,Area_pop!A:E,4,0)</f>
        <v>1292</v>
      </c>
      <c r="I124" s="43"/>
      <c r="J124" s="47">
        <f t="shared" si="20"/>
        <v>1292.2147286184731</v>
      </c>
      <c r="K124" s="43">
        <f>VLOOKUP(A124,Area_pop!A:E,5,0)</f>
        <v>6001</v>
      </c>
      <c r="L124" s="45">
        <v>4764.958</v>
      </c>
      <c r="M124" s="43">
        <f t="shared" si="19"/>
        <v>12341.241219999998</v>
      </c>
      <c r="N124" s="46">
        <f>VLOOKUP(F124,GDPpc_pop_area!A:C,2,0)</f>
        <v>583024</v>
      </c>
      <c r="O124" s="48">
        <f>VLOOKUP(F124,GDPpc_pop_area!A:J,7,0)</f>
        <v>0.46446574563301973</v>
      </c>
      <c r="P124" s="43">
        <v>-679997</v>
      </c>
      <c r="Q124" s="43">
        <v>2</v>
      </c>
      <c r="R124" s="49">
        <f t="shared" si="25"/>
        <v>57.320838052842575</v>
      </c>
      <c r="S124" s="49">
        <f>(R124*J124)/(R$124+R$125)</f>
        <v>36.691612080462235</v>
      </c>
      <c r="T124" s="49">
        <f>SUM(S124:S125)</f>
        <v>1292.214728618473</v>
      </c>
      <c r="U124" s="50">
        <f t="shared" si="21"/>
        <v>21392090.441599414</v>
      </c>
      <c r="V124" s="43"/>
      <c r="W124" s="48">
        <f t="shared" si="22"/>
        <v>21397663.741429422</v>
      </c>
      <c r="X124" s="48">
        <f>SUM(W124:W125)</f>
        <v>437219718.0745346</v>
      </c>
      <c r="Y124" s="43"/>
      <c r="Z124" s="48">
        <f t="shared" si="23"/>
        <v>65989.45686116586</v>
      </c>
      <c r="AA124" s="48">
        <f>SUM(Z124:Z125)</f>
        <v>1348366.4419339646</v>
      </c>
      <c r="AB124" s="43"/>
      <c r="AC124" s="48">
        <f t="shared" si="24"/>
        <v>155285.5478763253</v>
      </c>
      <c r="AD124" s="48">
        <f>SUM(AC124:AC125)</f>
        <v>3172958.7063321653</v>
      </c>
      <c r="AE124" s="48">
        <f>SUM(D124:D125)</f>
        <v>0.495</v>
      </c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</row>
    <row r="125" spans="1:55" ht="12.75">
      <c r="A125" s="43">
        <f t="shared" si="18"/>
        <v>-679997</v>
      </c>
      <c r="B125" s="44">
        <v>-68</v>
      </c>
      <c r="C125" s="44">
        <v>3</v>
      </c>
      <c r="D125" s="45">
        <v>0.485</v>
      </c>
      <c r="E125" s="44">
        <v>20248</v>
      </c>
      <c r="F125" s="44" t="s">
        <v>57</v>
      </c>
      <c r="G125" s="44" t="s">
        <v>64</v>
      </c>
      <c r="H125" s="46">
        <f>VLOOKUP(A125,Area_pop!A:E,4,0)</f>
        <v>1292</v>
      </c>
      <c r="I125" s="43"/>
      <c r="J125" s="47">
        <f t="shared" si="20"/>
        <v>1292.2147286184731</v>
      </c>
      <c r="K125" s="43">
        <f>VLOOKUP(A125,Area_pop!A:E,5,0)</f>
        <v>6001</v>
      </c>
      <c r="L125" s="45">
        <v>4764.958</v>
      </c>
      <c r="M125" s="43">
        <f t="shared" si="19"/>
        <v>12341.241219999998</v>
      </c>
      <c r="N125" s="46">
        <f>VLOOKUP(F125,GDPpc_pop_area!A:C,2,0)</f>
        <v>331108</v>
      </c>
      <c r="O125" s="48">
        <f>VLOOKUP(F125,GDPpc_pop_area!A:J,7,0)</f>
        <v>0.3276950428076304</v>
      </c>
      <c r="P125" s="43">
        <v>-679997</v>
      </c>
      <c r="Q125" s="43">
        <v>2</v>
      </c>
      <c r="R125" s="49">
        <f t="shared" si="25"/>
        <v>1961.419331395288</v>
      </c>
      <c r="S125" s="49">
        <f>(R125*J125)/(R$124+R$125)</f>
        <v>1255.5231165380108</v>
      </c>
      <c r="T125" s="49"/>
      <c r="U125" s="50">
        <f t="shared" si="21"/>
        <v>415713748.0706677</v>
      </c>
      <c r="V125" s="43"/>
      <c r="W125" s="48">
        <f t="shared" si="22"/>
        <v>415822054.33310515</v>
      </c>
      <c r="X125" s="48"/>
      <c r="Y125" s="43"/>
      <c r="Z125" s="48">
        <f t="shared" si="23"/>
        <v>1282376.9850727988</v>
      </c>
      <c r="AA125" s="48"/>
      <c r="AB125" s="43"/>
      <c r="AC125" s="48">
        <f t="shared" si="24"/>
        <v>3017673.15845584</v>
      </c>
      <c r="AD125" s="48"/>
      <c r="AE125" s="48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</row>
    <row r="126" spans="1:55" ht="12.75">
      <c r="A126" s="43">
        <f t="shared" si="18"/>
        <v>-679996</v>
      </c>
      <c r="B126" s="44">
        <v>-68</v>
      </c>
      <c r="C126" s="44">
        <v>4</v>
      </c>
      <c r="D126" s="45">
        <v>0.193</v>
      </c>
      <c r="E126" s="44">
        <v>20247</v>
      </c>
      <c r="F126" s="44" t="s">
        <v>16</v>
      </c>
      <c r="G126" s="44" t="s">
        <v>64</v>
      </c>
      <c r="H126" s="46">
        <f>VLOOKUP(A126,Area_pop!A:E,4,0)</f>
        <v>554</v>
      </c>
      <c r="I126" s="43"/>
      <c r="J126" s="47">
        <f t="shared" si="20"/>
        <v>554.0920740360945</v>
      </c>
      <c r="K126" s="43">
        <f>VLOOKUP(A126,Area_pop!A:E,5,0)</f>
        <v>2338</v>
      </c>
      <c r="L126" s="45">
        <v>4759.143</v>
      </c>
      <c r="M126" s="43">
        <f t="shared" si="19"/>
        <v>12326.18037</v>
      </c>
      <c r="N126" s="46">
        <f>VLOOKUP(F126,GDPpc_pop_area!A:C,2,0)</f>
        <v>583024</v>
      </c>
      <c r="O126" s="48">
        <f>VLOOKUP(F126,GDPpc_pop_area!A:J,7,0)</f>
        <v>0.46446574563301973</v>
      </c>
      <c r="P126" s="43">
        <v>-679996</v>
      </c>
      <c r="Q126" s="43">
        <v>2</v>
      </c>
      <c r="R126" s="49">
        <f t="shared" si="25"/>
        <v>1104.9420913773142</v>
      </c>
      <c r="S126" s="49">
        <f>(R126*J126)/(R$126+R$127)</f>
        <v>548.0813724214609</v>
      </c>
      <c r="T126" s="49">
        <f>SUM(S126:S127)</f>
        <v>554.0920740360945</v>
      </c>
      <c r="U126" s="50">
        <f t="shared" si="21"/>
        <v>319544594.0746498</v>
      </c>
      <c r="V126" s="43"/>
      <c r="W126" s="48">
        <f t="shared" si="22"/>
        <v>319627845.3041965</v>
      </c>
      <c r="X126" s="48">
        <f>SUM(W126:W127)</f>
        <v>321618555.20069927</v>
      </c>
      <c r="Y126" s="43"/>
      <c r="Z126" s="48">
        <f t="shared" si="23"/>
        <v>985718.2617787814</v>
      </c>
      <c r="AA126" s="48">
        <f>SUM(Z126:Z127)</f>
        <v>991857.523822797</v>
      </c>
      <c r="AB126" s="43"/>
      <c r="AC126" s="48">
        <f t="shared" si="24"/>
        <v>2319579.6360932924</v>
      </c>
      <c r="AD126" s="48">
        <f>SUM(AC126:AC127)</f>
        <v>2334026.469199784</v>
      </c>
      <c r="AE126" s="48">
        <f>SUM(D126:D127)</f>
        <v>0.196</v>
      </c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</row>
    <row r="127" spans="1:55" ht="12.75">
      <c r="A127" s="43">
        <f t="shared" si="18"/>
        <v>-679996</v>
      </c>
      <c r="B127" s="44">
        <v>-68</v>
      </c>
      <c r="C127" s="44">
        <v>4</v>
      </c>
      <c r="D127" s="45">
        <v>0.003</v>
      </c>
      <c r="E127" s="44">
        <v>20247</v>
      </c>
      <c r="F127" s="44" t="s">
        <v>57</v>
      </c>
      <c r="G127" s="44" t="s">
        <v>64</v>
      </c>
      <c r="H127" s="46">
        <f>VLOOKUP(A127,Area_pop!A:E,4,0)</f>
        <v>554</v>
      </c>
      <c r="I127" s="43"/>
      <c r="J127" s="47">
        <f t="shared" si="20"/>
        <v>554.0920740360945</v>
      </c>
      <c r="K127" s="43">
        <f>VLOOKUP(A127,Area_pop!A:E,5,0)</f>
        <v>2338</v>
      </c>
      <c r="L127" s="45">
        <v>4759.143</v>
      </c>
      <c r="M127" s="43">
        <f t="shared" si="19"/>
        <v>12326.18037</v>
      </c>
      <c r="N127" s="46">
        <f>VLOOKUP(F127,GDPpc_pop_area!A:C,2,0)</f>
        <v>331108</v>
      </c>
      <c r="O127" s="48">
        <f>VLOOKUP(F127,GDPpc_pop_area!A:J,7,0)</f>
        <v>0.3276950428076304</v>
      </c>
      <c r="P127" s="43">
        <v>-679996</v>
      </c>
      <c r="Q127" s="43">
        <v>2</v>
      </c>
      <c r="R127" s="49">
        <f t="shared" si="25"/>
        <v>12.117684612005172</v>
      </c>
      <c r="S127" s="49">
        <f>(R127*J127)/(R$126+R$127)</f>
        <v>6.010701614633567</v>
      </c>
      <c r="T127" s="49"/>
      <c r="U127" s="50">
        <f t="shared" si="21"/>
        <v>1990191.3902180912</v>
      </c>
      <c r="V127" s="43"/>
      <c r="W127" s="48">
        <f t="shared" si="22"/>
        <v>1990709.8965027886</v>
      </c>
      <c r="X127" s="48"/>
      <c r="Y127" s="43"/>
      <c r="Z127" s="48">
        <f t="shared" si="23"/>
        <v>6139.262044015611</v>
      </c>
      <c r="AA127" s="48"/>
      <c r="AB127" s="43"/>
      <c r="AC127" s="48">
        <f t="shared" si="24"/>
        <v>14446.83310649164</v>
      </c>
      <c r="AD127" s="48"/>
      <c r="AE127" s="48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</row>
    <row r="128" spans="1:55" ht="12.75">
      <c r="A128" s="43">
        <f t="shared" si="18"/>
        <v>-779999</v>
      </c>
      <c r="B128" s="44">
        <v>-78</v>
      </c>
      <c r="C128" s="44">
        <v>1</v>
      </c>
      <c r="D128" s="45">
        <v>0.077</v>
      </c>
      <c r="E128" s="44">
        <v>18450</v>
      </c>
      <c r="F128" s="44" t="s">
        <v>2</v>
      </c>
      <c r="G128" s="44" t="s">
        <v>64</v>
      </c>
      <c r="H128" s="46">
        <f>VLOOKUP(A128,Area_pop!A:E,4,0)</f>
        <v>784835</v>
      </c>
      <c r="I128" s="43"/>
      <c r="J128" s="47">
        <f t="shared" si="20"/>
        <v>784965.4384947983</v>
      </c>
      <c r="K128" s="43">
        <f>VLOOKUP(A128,Area_pop!A:E,5,0)</f>
        <v>12096</v>
      </c>
      <c r="L128" s="45">
        <v>4772.224</v>
      </c>
      <c r="M128" s="43">
        <f t="shared" si="19"/>
        <v>12360.060159999999</v>
      </c>
      <c r="N128" s="46">
        <f>VLOOKUP(F128,GDPpc_pop_area!A:C,2,0)</f>
        <v>338451</v>
      </c>
      <c r="O128" s="48">
        <f>VLOOKUP(F128,GDPpc_pop_area!A:J,7,0)</f>
        <v>36.04500421663299</v>
      </c>
      <c r="P128" s="43">
        <v>-779999</v>
      </c>
      <c r="Q128" s="43">
        <v>3</v>
      </c>
      <c r="R128" s="49">
        <f t="shared" si="25"/>
        <v>34304.91838504788</v>
      </c>
      <c r="S128" s="49">
        <f>(R128*J128)/SUM(R$128:R$130)</f>
        <v>55388.10009994264</v>
      </c>
      <c r="T128" s="49">
        <f>SUM(S128:S130)</f>
        <v>784965.4384947983</v>
      </c>
      <c r="U128" s="50">
        <f t="shared" si="21"/>
        <v>18746157866.925686</v>
      </c>
      <c r="V128" s="43"/>
      <c r="W128" s="48">
        <f t="shared" si="22"/>
        <v>18751041819.652897</v>
      </c>
      <c r="X128" s="48">
        <f>SUM(W128:W130)</f>
        <v>227821468327.51245</v>
      </c>
      <c r="Y128" s="43"/>
      <c r="Z128" s="48">
        <f t="shared" si="23"/>
        <v>57827390.88773259</v>
      </c>
      <c r="AA128" s="48">
        <f>SUM(Z128:Z130)</f>
        <v>702591420.162281</v>
      </c>
      <c r="AB128" s="43"/>
      <c r="AC128" s="48">
        <f t="shared" si="24"/>
        <v>136078678.37361264</v>
      </c>
      <c r="AD128" s="48">
        <f>SUM(AC128:AC130)</f>
        <v>1653329165.0307686</v>
      </c>
      <c r="AE128" s="48">
        <f>SUM(D128:D130)</f>
        <v>1.003</v>
      </c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</row>
    <row r="129" spans="1:55" ht="12.75">
      <c r="A129" s="43">
        <f t="shared" si="18"/>
        <v>-779999</v>
      </c>
      <c r="B129" s="44">
        <v>-78</v>
      </c>
      <c r="C129" s="44">
        <v>1</v>
      </c>
      <c r="D129" s="45">
        <v>0.91</v>
      </c>
      <c r="E129" s="44">
        <v>18450</v>
      </c>
      <c r="F129" s="44" t="s">
        <v>43</v>
      </c>
      <c r="G129" s="44" t="s">
        <v>64</v>
      </c>
      <c r="H129" s="46">
        <f>VLOOKUP(A129,Area_pop!A:E,4,0)</f>
        <v>784835</v>
      </c>
      <c r="I129" s="43"/>
      <c r="J129" s="47">
        <f t="shared" si="20"/>
        <v>784965.4384947983</v>
      </c>
      <c r="K129" s="43">
        <f>VLOOKUP(A129,Area_pop!A:E,5,0)</f>
        <v>12096</v>
      </c>
      <c r="L129" s="45">
        <v>4772.224</v>
      </c>
      <c r="M129" s="43">
        <f t="shared" si="19"/>
        <v>12360.060159999999</v>
      </c>
      <c r="N129" s="46">
        <f>VLOOKUP(F129,GDPpc_pop_area!A:C,2,0)</f>
        <v>286285</v>
      </c>
      <c r="O129" s="48">
        <f>VLOOKUP(F129,GDPpc_pop_area!A:J,7,0)</f>
        <v>39.99735669277521</v>
      </c>
      <c r="P129" s="43">
        <v>-779999</v>
      </c>
      <c r="Q129" s="43">
        <v>3</v>
      </c>
      <c r="R129" s="49">
        <f t="shared" si="25"/>
        <v>449876.458816949</v>
      </c>
      <c r="S129" s="49">
        <f>(R129*J129)/SUM(R$128:R$130)</f>
        <v>726362.3849465722</v>
      </c>
      <c r="T129" s="49"/>
      <c r="U129" s="50">
        <f t="shared" si="21"/>
        <v>207946655374.42944</v>
      </c>
      <c r="V129" s="43"/>
      <c r="W129" s="48">
        <f t="shared" si="22"/>
        <v>208000831896.45813</v>
      </c>
      <c r="X129" s="48"/>
      <c r="Y129" s="43"/>
      <c r="Z129" s="48">
        <f t="shared" si="23"/>
        <v>641465446.3862048</v>
      </c>
      <c r="AA129" s="48"/>
      <c r="AB129" s="43"/>
      <c r="AC129" s="48">
        <f t="shared" si="24"/>
        <v>1509488303.4934187</v>
      </c>
      <c r="AD129" s="48"/>
      <c r="AE129" s="48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</row>
    <row r="130" spans="1:55" ht="12.75">
      <c r="A130" s="43">
        <f aca="true" t="shared" si="26" ref="A130:A193">(B130*10000)+C130</f>
        <v>-779999</v>
      </c>
      <c r="B130" s="44">
        <v>-78</v>
      </c>
      <c r="C130" s="44">
        <v>1</v>
      </c>
      <c r="D130" s="45">
        <v>0.016</v>
      </c>
      <c r="E130" s="44">
        <v>18450</v>
      </c>
      <c r="F130" s="44" t="s">
        <v>15</v>
      </c>
      <c r="G130" s="44" t="s">
        <v>64</v>
      </c>
      <c r="H130" s="46">
        <f>VLOOKUP(A130,Area_pop!A:E,4,0)</f>
        <v>784835</v>
      </c>
      <c r="I130" s="43"/>
      <c r="J130" s="47">
        <f t="shared" si="20"/>
        <v>784965.4384947983</v>
      </c>
      <c r="K130" s="43">
        <f>VLOOKUP(A130,Area_pop!A:E,5,0)</f>
        <v>12096</v>
      </c>
      <c r="L130" s="45">
        <v>4772.224</v>
      </c>
      <c r="M130" s="43">
        <f aca="true" t="shared" si="27" ref="M130:M193">L130*2.59</f>
        <v>12360.060159999999</v>
      </c>
      <c r="N130" s="46">
        <f>VLOOKUP(F130,GDPpc_pop_area!A:C,2,0)</f>
        <v>332607</v>
      </c>
      <c r="O130" s="48">
        <f>VLOOKUP(F130,GDPpc_pop_area!A:J,7,0)</f>
        <v>10.068714895519845</v>
      </c>
      <c r="P130" s="43">
        <v>-779999</v>
      </c>
      <c r="Q130" s="43">
        <v>3</v>
      </c>
      <c r="R130" s="49">
        <f t="shared" si="25"/>
        <v>1991.1987494802142</v>
      </c>
      <c r="S130" s="49">
        <f>(R130*J130)/SUM(R$128:R$130)</f>
        <v>3214.9534482834124</v>
      </c>
      <c r="T130" s="49"/>
      <c r="U130" s="50">
        <f t="shared" si="21"/>
        <v>1069316021.573201</v>
      </c>
      <c r="V130" s="43"/>
      <c r="W130" s="48">
        <f t="shared" si="22"/>
        <v>1069594611.4014146</v>
      </c>
      <c r="X130" s="48"/>
      <c r="Y130" s="43"/>
      <c r="Z130" s="48">
        <f t="shared" si="23"/>
        <v>3298582.888343587</v>
      </c>
      <c r="AA130" s="48"/>
      <c r="AB130" s="43"/>
      <c r="AC130" s="48">
        <f t="shared" si="24"/>
        <v>7762183.1637372235</v>
      </c>
      <c r="AD130" s="48"/>
      <c r="AE130" s="48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</row>
    <row r="131" spans="1:55" ht="12.75">
      <c r="A131" s="43">
        <f t="shared" si="26"/>
        <v>-769998</v>
      </c>
      <c r="B131" s="44">
        <v>-77</v>
      </c>
      <c r="C131" s="44">
        <v>2</v>
      </c>
      <c r="D131" s="45">
        <v>0</v>
      </c>
      <c r="E131" s="44">
        <v>18629</v>
      </c>
      <c r="F131" s="44" t="s">
        <v>45</v>
      </c>
      <c r="G131" s="44" t="s">
        <v>64</v>
      </c>
      <c r="H131" s="46">
        <f>VLOOKUP(A131,Area_pop!A:E,4,0)</f>
        <v>639570</v>
      </c>
      <c r="I131" s="43"/>
      <c r="J131" s="47">
        <f aca="true" t="shared" si="28" ref="J131:J194">H131*$H$290</f>
        <v>639676.2956521028</v>
      </c>
      <c r="K131" s="43">
        <f>VLOOKUP(A131,Area_pop!A:E,5,0)</f>
        <v>12120</v>
      </c>
      <c r="L131" s="45">
        <v>4769.317</v>
      </c>
      <c r="M131" s="43">
        <f t="shared" si="27"/>
        <v>12352.53103</v>
      </c>
      <c r="N131" s="46">
        <f>VLOOKUP(F131,GDPpc_pop_area!A:C,2,0)</f>
        <v>789558</v>
      </c>
      <c r="O131" s="48">
        <f>VLOOKUP(F131,GDPpc_pop_area!A:J,7,0)</f>
        <v>158.18399423607622</v>
      </c>
      <c r="P131" s="43">
        <v>-769998</v>
      </c>
      <c r="Q131" s="43">
        <v>3</v>
      </c>
      <c r="R131" s="51">
        <v>0</v>
      </c>
      <c r="S131" s="51">
        <v>0</v>
      </c>
      <c r="T131" s="49">
        <f>SUM(S131:S133)</f>
        <v>639676.2956521028</v>
      </c>
      <c r="U131" s="50">
        <f aca="true" t="shared" si="29" ref="U131:U194">S131*N131</f>
        <v>0</v>
      </c>
      <c r="V131" s="43"/>
      <c r="W131" s="48">
        <f aca="true" t="shared" si="30" ref="W131:W194">U131*$U$290</f>
        <v>0</v>
      </c>
      <c r="X131" s="48">
        <f>SUM(W131:W133)</f>
        <v>251043606145.20966</v>
      </c>
      <c r="Y131" s="43"/>
      <c r="Z131" s="48">
        <f aca="true" t="shared" si="31" ref="Z131:Z194">W131*$X$291</f>
        <v>0</v>
      </c>
      <c r="AA131" s="48">
        <f>SUM(Z131:Z133)</f>
        <v>774207475.0859767</v>
      </c>
      <c r="AB131" s="43"/>
      <c r="AC131" s="48">
        <f aca="true" t="shared" si="32" ref="AC131:AC194">Z131*$AA$292</f>
        <v>0</v>
      </c>
      <c r="AD131" s="48">
        <f>SUM(AC131:AC133)</f>
        <v>1821855151.6738205</v>
      </c>
      <c r="AE131" s="48">
        <f>SUM(D131:D133)</f>
        <v>1</v>
      </c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</row>
    <row r="132" spans="1:55" ht="12.75">
      <c r="A132" s="43">
        <f t="shared" si="26"/>
        <v>-769998</v>
      </c>
      <c r="B132" s="44">
        <v>-77</v>
      </c>
      <c r="C132" s="44">
        <v>2</v>
      </c>
      <c r="D132" s="45">
        <v>0.177</v>
      </c>
      <c r="E132" s="44">
        <v>18629</v>
      </c>
      <c r="F132" s="44" t="s">
        <v>4</v>
      </c>
      <c r="G132" s="44" t="s">
        <v>64</v>
      </c>
      <c r="H132" s="46">
        <f>VLOOKUP(A132,Area_pop!A:E,4,0)</f>
        <v>639570</v>
      </c>
      <c r="I132" s="43"/>
      <c r="J132" s="47">
        <f t="shared" si="28"/>
        <v>639676.2956521028</v>
      </c>
      <c r="K132" s="43">
        <f>VLOOKUP(A132,Area_pop!A:E,5,0)</f>
        <v>12120</v>
      </c>
      <c r="L132" s="45">
        <v>4769.317</v>
      </c>
      <c r="M132" s="43">
        <f t="shared" si="27"/>
        <v>12352.53103</v>
      </c>
      <c r="N132" s="46">
        <f>VLOOKUP(F132,GDPpc_pop_area!A:C,2,0)</f>
        <v>619176</v>
      </c>
      <c r="O132" s="48">
        <f>VLOOKUP(F132,GDPpc_pop_area!A:J,7,0)</f>
        <v>39.82709260273598</v>
      </c>
      <c r="P132" s="43">
        <v>-769998</v>
      </c>
      <c r="Q132" s="43">
        <v>3</v>
      </c>
      <c r="R132" s="49">
        <f t="shared" si="25"/>
        <v>87077.8753061664</v>
      </c>
      <c r="S132" s="49">
        <f>(R132*J132)/SUM(R$131:R$133)</f>
        <v>122821.75307878733</v>
      </c>
      <c r="T132" s="49"/>
      <c r="U132" s="50">
        <f t="shared" si="29"/>
        <v>76048281784.31122</v>
      </c>
      <c r="V132" s="43"/>
      <c r="W132" s="48">
        <f t="shared" si="30"/>
        <v>76068094708.95726</v>
      </c>
      <c r="X132" s="48"/>
      <c r="Y132" s="43"/>
      <c r="Z132" s="48">
        <f t="shared" si="31"/>
        <v>234590669.10135886</v>
      </c>
      <c r="AA132" s="48"/>
      <c r="AB132" s="43"/>
      <c r="AC132" s="48">
        <f t="shared" si="32"/>
        <v>552035769.2096126</v>
      </c>
      <c r="AD132" s="48"/>
      <c r="AE132" s="48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</row>
    <row r="133" spans="1:55" ht="12.75">
      <c r="A133" s="43">
        <f t="shared" si="26"/>
        <v>-769998</v>
      </c>
      <c r="B133" s="44">
        <v>-77</v>
      </c>
      <c r="C133" s="44">
        <v>2</v>
      </c>
      <c r="D133" s="45">
        <v>0.823</v>
      </c>
      <c r="E133" s="44">
        <v>18629</v>
      </c>
      <c r="F133" s="44" t="s">
        <v>2</v>
      </c>
      <c r="G133" s="44" t="s">
        <v>64</v>
      </c>
      <c r="H133" s="46">
        <f>VLOOKUP(A133,Area_pop!A:E,4,0)</f>
        <v>639570</v>
      </c>
      <c r="I133" s="43"/>
      <c r="J133" s="47">
        <f t="shared" si="28"/>
        <v>639676.2956521028</v>
      </c>
      <c r="K133" s="43">
        <f>VLOOKUP(A133,Area_pop!A:E,5,0)</f>
        <v>12120</v>
      </c>
      <c r="L133" s="45">
        <v>4769.317</v>
      </c>
      <c r="M133" s="43">
        <f t="shared" si="27"/>
        <v>12352.53103</v>
      </c>
      <c r="N133" s="46">
        <f>VLOOKUP(F133,GDPpc_pop_area!A:C,2,0)</f>
        <v>338451</v>
      </c>
      <c r="O133" s="48">
        <f>VLOOKUP(F133,GDPpc_pop_area!A:J,7,0)</f>
        <v>36.04500421663299</v>
      </c>
      <c r="P133" s="43">
        <v>-769998</v>
      </c>
      <c r="Q133" s="43">
        <v>3</v>
      </c>
      <c r="R133" s="49">
        <f t="shared" si="25"/>
        <v>366438.30821038794</v>
      </c>
      <c r="S133" s="49">
        <f>(R133*J133)/SUM(R$131:R$133)</f>
        <v>516854.54257331544</v>
      </c>
      <c r="T133" s="49"/>
      <c r="U133" s="50">
        <f t="shared" si="29"/>
        <v>174929936788.48117</v>
      </c>
      <c r="V133" s="43"/>
      <c r="W133" s="48">
        <f t="shared" si="30"/>
        <v>174975511436.2524</v>
      </c>
      <c r="X133" s="48"/>
      <c r="Y133" s="43"/>
      <c r="Z133" s="48">
        <f t="shared" si="31"/>
        <v>539616805.9846178</v>
      </c>
      <c r="AA133" s="48"/>
      <c r="AB133" s="43"/>
      <c r="AC133" s="48">
        <f t="shared" si="32"/>
        <v>1269819382.464208</v>
      </c>
      <c r="AD133" s="48"/>
      <c r="AE133" s="48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</row>
    <row r="134" spans="1:55" ht="12.75">
      <c r="A134" s="43">
        <f t="shared" si="26"/>
        <v>-769997</v>
      </c>
      <c r="B134" s="44">
        <v>-77</v>
      </c>
      <c r="C134" s="44">
        <v>3</v>
      </c>
      <c r="D134" s="45">
        <v>0.026</v>
      </c>
      <c r="E134" s="44">
        <v>18628</v>
      </c>
      <c r="F134" s="44" t="s">
        <v>10</v>
      </c>
      <c r="G134" s="44" t="s">
        <v>64</v>
      </c>
      <c r="H134" s="46">
        <f>VLOOKUP(A134,Area_pop!A:E,4,0)</f>
        <v>2789557</v>
      </c>
      <c r="I134" s="43"/>
      <c r="J134" s="47">
        <f t="shared" si="28"/>
        <v>2790020.6205269056</v>
      </c>
      <c r="K134" s="43">
        <f>VLOOKUP(A134,Area_pop!A:E,5,0)</f>
        <v>12096</v>
      </c>
      <c r="L134" s="45">
        <v>4764.958</v>
      </c>
      <c r="M134" s="43">
        <f t="shared" si="27"/>
        <v>12341.241219999998</v>
      </c>
      <c r="N134" s="46">
        <f>VLOOKUP(F134,GDPpc_pop_area!A:C,2,0)</f>
        <v>515895</v>
      </c>
      <c r="O134" s="48">
        <f>VLOOKUP(F134,GDPpc_pop_area!A:J,7,0)</f>
        <v>53.408748235499914</v>
      </c>
      <c r="P134" s="43">
        <v>-769997</v>
      </c>
      <c r="Q134" s="43">
        <v>3</v>
      </c>
      <c r="R134" s="49">
        <f t="shared" si="25"/>
        <v>17137.386376046397</v>
      </c>
      <c r="S134" s="49">
        <f>(R134*J134)/SUM(R$134:R$136)</f>
        <v>28175.61385606402</v>
      </c>
      <c r="T134" s="49">
        <f>SUM(S134:S136)</f>
        <v>2790020.6205269056</v>
      </c>
      <c r="U134" s="50">
        <f t="shared" si="29"/>
        <v>14535658310.274149</v>
      </c>
      <c r="V134" s="43"/>
      <c r="W134" s="48">
        <f t="shared" si="30"/>
        <v>14539445297.909176</v>
      </c>
      <c r="X134" s="48">
        <f>SUM(W134:W136)</f>
        <v>2147233106088.6946</v>
      </c>
      <c r="Y134" s="43"/>
      <c r="Z134" s="48">
        <f t="shared" si="31"/>
        <v>44839011.85969214</v>
      </c>
      <c r="AA134" s="48">
        <f>SUM(Z134:Z136)</f>
        <v>6621972760.080465</v>
      </c>
      <c r="AB134" s="43"/>
      <c r="AC134" s="48">
        <f t="shared" si="32"/>
        <v>105514590.57337552</v>
      </c>
      <c r="AD134" s="48">
        <f>SUM(AC134:AC136)</f>
        <v>15582741804.264484</v>
      </c>
      <c r="AE134" s="48">
        <f>SUM(D134:D136)</f>
        <v>1</v>
      </c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</row>
    <row r="135" spans="1:55" ht="12.75">
      <c r="A135" s="43">
        <f t="shared" si="26"/>
        <v>-769997</v>
      </c>
      <c r="B135" s="44">
        <v>-77</v>
      </c>
      <c r="C135" s="44">
        <v>3</v>
      </c>
      <c r="D135" s="45">
        <v>0.827</v>
      </c>
      <c r="E135" s="44">
        <v>18628</v>
      </c>
      <c r="F135" s="44" t="s">
        <v>45</v>
      </c>
      <c r="G135" s="44" t="s">
        <v>64</v>
      </c>
      <c r="H135" s="46">
        <f>VLOOKUP(A135,Area_pop!A:E,4,0)</f>
        <v>2789557</v>
      </c>
      <c r="I135" s="43"/>
      <c r="J135" s="47">
        <f t="shared" si="28"/>
        <v>2790020.6205269056</v>
      </c>
      <c r="K135" s="43">
        <f>VLOOKUP(A135,Area_pop!A:E,5,0)</f>
        <v>12096</v>
      </c>
      <c r="L135" s="45">
        <v>4764.958</v>
      </c>
      <c r="M135" s="43">
        <f t="shared" si="27"/>
        <v>12341.241219999998</v>
      </c>
      <c r="N135" s="46">
        <f>VLOOKUP(F135,GDPpc_pop_area!A:C,2,0)</f>
        <v>789558</v>
      </c>
      <c r="O135" s="48">
        <f>VLOOKUP(F135,GDPpc_pop_area!A:J,7,0)</f>
        <v>158.18399423607622</v>
      </c>
      <c r="P135" s="43">
        <v>-769997</v>
      </c>
      <c r="Q135" s="43">
        <v>3</v>
      </c>
      <c r="R135" s="49">
        <f t="shared" si="25"/>
        <v>1614458.5084186883</v>
      </c>
      <c r="S135" s="49">
        <f>(R135*J135)/SUM(R$134:R$136)</f>
        <v>2654334.7113549896</v>
      </c>
      <c r="T135" s="49"/>
      <c r="U135" s="50">
        <f t="shared" si="29"/>
        <v>2095751206028.023</v>
      </c>
      <c r="V135" s="43"/>
      <c r="W135" s="48">
        <f t="shared" si="30"/>
        <v>2096297213902.858</v>
      </c>
      <c r="X135" s="48"/>
      <c r="Y135" s="43"/>
      <c r="Z135" s="48">
        <f t="shared" si="31"/>
        <v>6464888701.713179</v>
      </c>
      <c r="AA135" s="48"/>
      <c r="AB135" s="43"/>
      <c r="AC135" s="48">
        <f t="shared" si="32"/>
        <v>15213093602.468847</v>
      </c>
      <c r="AD135" s="48"/>
      <c r="AE135" s="48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</row>
    <row r="136" spans="1:55" ht="12.75">
      <c r="A136" s="43">
        <f t="shared" si="26"/>
        <v>-769997</v>
      </c>
      <c r="B136" s="44">
        <v>-77</v>
      </c>
      <c r="C136" s="44">
        <v>3</v>
      </c>
      <c r="D136" s="45">
        <v>0.147</v>
      </c>
      <c r="E136" s="44">
        <v>18628</v>
      </c>
      <c r="F136" s="44" t="s">
        <v>2</v>
      </c>
      <c r="G136" s="44" t="s">
        <v>64</v>
      </c>
      <c r="H136" s="46">
        <f>VLOOKUP(A136,Area_pop!A:E,4,0)</f>
        <v>2789557</v>
      </c>
      <c r="I136" s="43"/>
      <c r="J136" s="47">
        <f t="shared" si="28"/>
        <v>2790020.6205269056</v>
      </c>
      <c r="K136" s="43">
        <f>VLOOKUP(A136,Area_pop!A:E,5,0)</f>
        <v>12096</v>
      </c>
      <c r="L136" s="45">
        <v>4764.958</v>
      </c>
      <c r="M136" s="43">
        <f t="shared" si="27"/>
        <v>12341.241219999998</v>
      </c>
      <c r="N136" s="46">
        <f>VLOOKUP(F136,GDPpc_pop_area!A:C,2,0)</f>
        <v>338451</v>
      </c>
      <c r="O136" s="48">
        <f>VLOOKUP(F136,GDPpc_pop_area!A:J,7,0)</f>
        <v>36.04500421663299</v>
      </c>
      <c r="P136" s="43">
        <v>-769997</v>
      </c>
      <c r="Q136" s="43">
        <v>3</v>
      </c>
      <c r="R136" s="49">
        <f t="shared" si="25"/>
        <v>65391.49349656756</v>
      </c>
      <c r="S136" s="49">
        <f>(R136*J136)/SUM(R$134:R$136)</f>
        <v>107510.29531585213</v>
      </c>
      <c r="T136" s="49"/>
      <c r="U136" s="50">
        <f t="shared" si="29"/>
        <v>36386966959.945465</v>
      </c>
      <c r="V136" s="43"/>
      <c r="W136" s="48">
        <f t="shared" si="30"/>
        <v>36396446887.927536</v>
      </c>
      <c r="X136" s="48"/>
      <c r="Y136" s="43"/>
      <c r="Z136" s="48">
        <f t="shared" si="31"/>
        <v>112245046.50759424</v>
      </c>
      <c r="AA136" s="48"/>
      <c r="AB136" s="43"/>
      <c r="AC136" s="48">
        <f t="shared" si="32"/>
        <v>264133611.22226158</v>
      </c>
      <c r="AD136" s="48"/>
      <c r="AE136" s="48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</row>
    <row r="137" spans="1:55" ht="12.75">
      <c r="A137" s="43">
        <f t="shared" si="26"/>
        <v>-769996</v>
      </c>
      <c r="B137" s="44">
        <v>-77</v>
      </c>
      <c r="C137" s="44">
        <v>4</v>
      </c>
      <c r="D137" s="45">
        <v>0.563</v>
      </c>
      <c r="E137" s="44">
        <v>18627</v>
      </c>
      <c r="F137" s="44" t="s">
        <v>44</v>
      </c>
      <c r="G137" s="44" t="s">
        <v>64</v>
      </c>
      <c r="H137" s="46">
        <f>VLOOKUP(A137,Area_pop!A:E,4,0)</f>
        <v>467558</v>
      </c>
      <c r="I137" s="43"/>
      <c r="J137" s="47">
        <f t="shared" si="28"/>
        <v>467635.7074948886</v>
      </c>
      <c r="K137" s="43">
        <f>VLOOKUP(A137,Area_pop!A:E,5,0)</f>
        <v>12096</v>
      </c>
      <c r="L137" s="45">
        <v>4759.143</v>
      </c>
      <c r="M137" s="43">
        <f t="shared" si="27"/>
        <v>12326.18037</v>
      </c>
      <c r="N137" s="46">
        <f>VLOOKUP(F137,GDPpc_pop_area!A:C,2,0)</f>
        <v>333714</v>
      </c>
      <c r="O137" s="48">
        <f>VLOOKUP(F137,GDPpc_pop_area!A:J,7,0)</f>
        <v>8.591156017816049</v>
      </c>
      <c r="P137" s="43">
        <v>-769996</v>
      </c>
      <c r="Q137" s="43">
        <v>3</v>
      </c>
      <c r="R137" s="49">
        <f t="shared" si="25"/>
        <v>59619.526066937695</v>
      </c>
      <c r="S137" s="49">
        <f>(R137*J137)/SUM(R$137:R$139)</f>
        <v>30337.294501437635</v>
      </c>
      <c r="T137" s="49">
        <f>SUM(S137:S139)</f>
        <v>467635.7074948885</v>
      </c>
      <c r="U137" s="50">
        <f t="shared" si="29"/>
        <v>10123979897.252758</v>
      </c>
      <c r="V137" s="43"/>
      <c r="W137" s="48">
        <f t="shared" si="30"/>
        <v>10126617506.494099</v>
      </c>
      <c r="X137" s="48">
        <f>SUM(W137:W139)</f>
        <v>353051607132.71313</v>
      </c>
      <c r="Y137" s="43"/>
      <c r="Z137" s="48">
        <f t="shared" si="31"/>
        <v>31230044.418376226</v>
      </c>
      <c r="AA137" s="48">
        <f>SUM(Z137:Z139)</f>
        <v>1088795677.8917537</v>
      </c>
      <c r="AB137" s="43"/>
      <c r="AC137" s="48">
        <f t="shared" si="32"/>
        <v>73490142.0375753</v>
      </c>
      <c r="AD137" s="48">
        <f>SUM(AC137:AC139)</f>
        <v>2562140096.4476566</v>
      </c>
      <c r="AE137" s="48">
        <f>SUM(D137:D139)</f>
        <v>1.002</v>
      </c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</row>
    <row r="138" spans="1:55" ht="12.75">
      <c r="A138" s="43">
        <f t="shared" si="26"/>
        <v>-769996</v>
      </c>
      <c r="B138" s="44">
        <v>-77</v>
      </c>
      <c r="C138" s="44">
        <v>4</v>
      </c>
      <c r="D138" s="45">
        <v>0.009</v>
      </c>
      <c r="E138" s="44">
        <v>18627</v>
      </c>
      <c r="F138" s="44" t="s">
        <v>7</v>
      </c>
      <c r="G138" s="44" t="s">
        <v>64</v>
      </c>
      <c r="H138" s="46">
        <f>VLOOKUP(A138,Area_pop!A:E,4,0)</f>
        <v>467558</v>
      </c>
      <c r="I138" s="43"/>
      <c r="J138" s="47">
        <f t="shared" si="28"/>
        <v>467635.7074948886</v>
      </c>
      <c r="K138" s="43">
        <f>VLOOKUP(A138,Area_pop!A:E,5,0)</f>
        <v>12096</v>
      </c>
      <c r="L138" s="45">
        <v>4759.143</v>
      </c>
      <c r="M138" s="43">
        <f t="shared" si="27"/>
        <v>12326.18037</v>
      </c>
      <c r="N138" s="46">
        <f>VLOOKUP(F138,GDPpc_pop_area!A:C,2,0)</f>
        <v>561221</v>
      </c>
      <c r="O138" s="48">
        <f>VLOOKUP(F138,GDPpc_pop_area!A:J,7,0)</f>
        <v>189.05251504468598</v>
      </c>
      <c r="P138" s="43">
        <v>-769996</v>
      </c>
      <c r="Q138" s="43">
        <v>3</v>
      </c>
      <c r="R138" s="49">
        <f t="shared" si="25"/>
        <v>20972.65859858644</v>
      </c>
      <c r="S138" s="49">
        <f>(R138*J138)/SUM(R$137:R$139)</f>
        <v>10671.9016798133</v>
      </c>
      <c r="T138" s="49"/>
      <c r="U138" s="50">
        <f t="shared" si="29"/>
        <v>5989295332.6465</v>
      </c>
      <c r="V138" s="43"/>
      <c r="W138" s="48">
        <f t="shared" si="30"/>
        <v>5990855728.941122</v>
      </c>
      <c r="X138" s="48"/>
      <c r="Y138" s="43"/>
      <c r="Z138" s="48">
        <f t="shared" si="31"/>
        <v>18475536.416669533</v>
      </c>
      <c r="AA138" s="48"/>
      <c r="AB138" s="43"/>
      <c r="AC138" s="48">
        <f t="shared" si="32"/>
        <v>43476396.55236951</v>
      </c>
      <c r="AD138" s="48"/>
      <c r="AE138" s="48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</row>
    <row r="139" spans="1:55" ht="12.75">
      <c r="A139" s="43">
        <f t="shared" si="26"/>
        <v>-769996</v>
      </c>
      <c r="B139" s="44">
        <v>-77</v>
      </c>
      <c r="C139" s="44">
        <v>4</v>
      </c>
      <c r="D139" s="45">
        <v>0.43</v>
      </c>
      <c r="E139" s="44">
        <v>18627</v>
      </c>
      <c r="F139" s="44" t="s">
        <v>45</v>
      </c>
      <c r="G139" s="44" t="s">
        <v>64</v>
      </c>
      <c r="H139" s="46">
        <f>VLOOKUP(A139,Area_pop!A:E,4,0)</f>
        <v>467558</v>
      </c>
      <c r="I139" s="43"/>
      <c r="J139" s="47">
        <f t="shared" si="28"/>
        <v>467635.7074948886</v>
      </c>
      <c r="K139" s="43">
        <f>VLOOKUP(A139,Area_pop!A:E,5,0)</f>
        <v>12096</v>
      </c>
      <c r="L139" s="45">
        <v>4759.143</v>
      </c>
      <c r="M139" s="43">
        <f t="shared" si="27"/>
        <v>12326.18037</v>
      </c>
      <c r="N139" s="46">
        <f>VLOOKUP(F139,GDPpc_pop_area!A:C,2,0)</f>
        <v>789558</v>
      </c>
      <c r="O139" s="48">
        <f>VLOOKUP(F139,GDPpc_pop_area!A:J,7,0)</f>
        <v>158.18399423607622</v>
      </c>
      <c r="P139" s="43">
        <v>-769996</v>
      </c>
      <c r="Q139" s="43">
        <v>3</v>
      </c>
      <c r="R139" s="49">
        <f t="shared" si="25"/>
        <v>838415.9111783938</v>
      </c>
      <c r="S139" s="49">
        <f>(R139*J139)/SUM(R$137:R$139)</f>
        <v>426626.5113136376</v>
      </c>
      <c r="T139" s="49"/>
      <c r="U139" s="50">
        <f t="shared" si="29"/>
        <v>336846375019.7731</v>
      </c>
      <c r="V139" s="43"/>
      <c r="W139" s="48">
        <f t="shared" si="30"/>
        <v>336934133897.2779</v>
      </c>
      <c r="X139" s="48"/>
      <c r="Y139" s="43"/>
      <c r="Z139" s="48">
        <f t="shared" si="31"/>
        <v>1039090097.056708</v>
      </c>
      <c r="AA139" s="48"/>
      <c r="AB139" s="43"/>
      <c r="AC139" s="48">
        <f t="shared" si="32"/>
        <v>2445173557.857712</v>
      </c>
      <c r="AD139" s="48"/>
      <c r="AE139" s="48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</row>
    <row r="140" spans="1:55" ht="12.75">
      <c r="A140" s="43">
        <f t="shared" si="26"/>
        <v>-769995</v>
      </c>
      <c r="B140" s="44">
        <v>-77</v>
      </c>
      <c r="C140" s="44">
        <v>5</v>
      </c>
      <c r="D140" s="45">
        <v>0.054</v>
      </c>
      <c r="E140" s="44">
        <v>18626</v>
      </c>
      <c r="F140" s="44" t="s">
        <v>0</v>
      </c>
      <c r="G140" s="44" t="s">
        <v>64</v>
      </c>
      <c r="H140" s="46">
        <f>VLOOKUP(A140,Area_pop!A:E,4,0)</f>
        <v>285811</v>
      </c>
      <c r="I140" s="43"/>
      <c r="J140" s="47">
        <f t="shared" si="28"/>
        <v>285858.50139409787</v>
      </c>
      <c r="K140" s="43">
        <f>VLOOKUP(A140,Area_pop!A:E,5,0)</f>
        <v>12096</v>
      </c>
      <c r="L140" s="45">
        <v>4751.884</v>
      </c>
      <c r="M140" s="43">
        <f t="shared" si="27"/>
        <v>12307.37956</v>
      </c>
      <c r="N140" s="46">
        <f>VLOOKUP(F140,GDPpc_pop_area!A:C,2,0)</f>
        <v>853744</v>
      </c>
      <c r="O140" s="48">
        <f>VLOOKUP(F140,GDPpc_pop_area!A:J,7,0)</f>
        <v>72.23585392007931</v>
      </c>
      <c r="P140" s="43">
        <v>-769995</v>
      </c>
      <c r="Q140" s="43">
        <v>3</v>
      </c>
      <c r="R140" s="49">
        <f t="shared" si="25"/>
        <v>48007.83988989701</v>
      </c>
      <c r="S140" s="49">
        <f>(R140*J140)/SUM(R$140:R$142)</f>
        <v>32936.10673443173</v>
      </c>
      <c r="T140" s="49">
        <f>SUM(S140:S142)</f>
        <v>285858.5013940978</v>
      </c>
      <c r="U140" s="50">
        <f t="shared" si="29"/>
        <v>28119003507.88068</v>
      </c>
      <c r="V140" s="43"/>
      <c r="W140" s="48">
        <f t="shared" si="30"/>
        <v>28126329376.1916</v>
      </c>
      <c r="X140" s="48">
        <f>SUM(W140:W142)</f>
        <v>156506368045.81238</v>
      </c>
      <c r="Y140" s="43"/>
      <c r="Z140" s="48">
        <f t="shared" si="31"/>
        <v>86740366.68029016</v>
      </c>
      <c r="AA140" s="48">
        <f>SUM(Z140:Z142)</f>
        <v>482658777.4935732</v>
      </c>
      <c r="AB140" s="43"/>
      <c r="AC140" s="48">
        <f t="shared" si="32"/>
        <v>204116324.08614188</v>
      </c>
      <c r="AD140" s="48">
        <f>SUM(AC140:AC142)</f>
        <v>1135786476.5896292</v>
      </c>
      <c r="AE140" s="48">
        <f>SUM(D140:D142)</f>
        <v>0.999</v>
      </c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</row>
    <row r="141" spans="1:55" ht="12.75">
      <c r="A141" s="43">
        <f t="shared" si="26"/>
        <v>-769995</v>
      </c>
      <c r="B141" s="44">
        <v>-77</v>
      </c>
      <c r="C141" s="44">
        <v>5</v>
      </c>
      <c r="D141" s="45">
        <v>0.824</v>
      </c>
      <c r="E141" s="44">
        <v>18626</v>
      </c>
      <c r="F141" s="44" t="s">
        <v>44</v>
      </c>
      <c r="G141" s="44" t="s">
        <v>64</v>
      </c>
      <c r="H141" s="46">
        <f>VLOOKUP(A141,Area_pop!A:E,4,0)</f>
        <v>285811</v>
      </c>
      <c r="I141" s="43"/>
      <c r="J141" s="47">
        <f t="shared" si="28"/>
        <v>285858.50139409787</v>
      </c>
      <c r="K141" s="43">
        <f>VLOOKUP(A141,Area_pop!A:E,5,0)</f>
        <v>12096</v>
      </c>
      <c r="L141" s="45">
        <v>4751.884</v>
      </c>
      <c r="M141" s="43">
        <f t="shared" si="27"/>
        <v>12307.37956</v>
      </c>
      <c r="N141" s="46">
        <f>VLOOKUP(F141,GDPpc_pop_area!A:C,2,0)</f>
        <v>333714</v>
      </c>
      <c r="O141" s="48">
        <f>VLOOKUP(F141,GDPpc_pop_area!A:J,7,0)</f>
        <v>8.591156017816049</v>
      </c>
      <c r="P141" s="43">
        <v>-769995</v>
      </c>
      <c r="Q141" s="43">
        <v>3</v>
      </c>
      <c r="R141" s="49">
        <f t="shared" si="25"/>
        <v>87125.32520764275</v>
      </c>
      <c r="S141" s="49">
        <f>(R141*J141)/SUM(R$140:R$142)</f>
        <v>59772.92494084663</v>
      </c>
      <c r="T141" s="49"/>
      <c r="U141" s="50">
        <f t="shared" si="29"/>
        <v>19947061873.70969</v>
      </c>
      <c r="V141" s="43"/>
      <c r="W141" s="48">
        <f t="shared" si="30"/>
        <v>19952258698.996746</v>
      </c>
      <c r="X141" s="48"/>
      <c r="Y141" s="43"/>
      <c r="Z141" s="48">
        <f t="shared" si="31"/>
        <v>61531891.07982085</v>
      </c>
      <c r="AA141" s="48"/>
      <c r="AB141" s="43"/>
      <c r="AC141" s="48">
        <f t="shared" si="32"/>
        <v>144796060.95711607</v>
      </c>
      <c r="AD141" s="48"/>
      <c r="AE141" s="48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</row>
    <row r="142" spans="1:55" ht="12.75">
      <c r="A142" s="43">
        <f t="shared" si="26"/>
        <v>-769995</v>
      </c>
      <c r="B142" s="44">
        <v>-77</v>
      </c>
      <c r="C142" s="44">
        <v>5</v>
      </c>
      <c r="D142" s="45">
        <v>0.121</v>
      </c>
      <c r="E142" s="44">
        <v>18626</v>
      </c>
      <c r="F142" s="44" t="s">
        <v>7</v>
      </c>
      <c r="G142" s="44" t="s">
        <v>64</v>
      </c>
      <c r="H142" s="46">
        <f>VLOOKUP(A142,Area_pop!A:E,4,0)</f>
        <v>285811</v>
      </c>
      <c r="I142" s="43"/>
      <c r="J142" s="47">
        <f t="shared" si="28"/>
        <v>285858.50139409787</v>
      </c>
      <c r="K142" s="43">
        <f>VLOOKUP(A142,Area_pop!A:E,5,0)</f>
        <v>12096</v>
      </c>
      <c r="L142" s="45">
        <v>4751.884</v>
      </c>
      <c r="M142" s="43">
        <f t="shared" si="27"/>
        <v>12307.37956</v>
      </c>
      <c r="N142" s="46">
        <f>VLOOKUP(F142,GDPpc_pop_area!A:C,2,0)</f>
        <v>561221</v>
      </c>
      <c r="O142" s="48">
        <f>VLOOKUP(F142,GDPpc_pop_area!A:J,7,0)</f>
        <v>189.05251504468598</v>
      </c>
      <c r="P142" s="43">
        <v>-769995</v>
      </c>
      <c r="Q142" s="43">
        <v>3</v>
      </c>
      <c r="R142" s="49">
        <f t="shared" si="25"/>
        <v>281535.6681907348</v>
      </c>
      <c r="S142" s="49">
        <f>(R142*J142)/SUM(R$140:R$142)</f>
        <v>193149.46971881948</v>
      </c>
      <c r="T142" s="49"/>
      <c r="U142" s="50">
        <f t="shared" si="29"/>
        <v>108399538545.06558</v>
      </c>
      <c r="V142" s="43"/>
      <c r="W142" s="48">
        <f t="shared" si="30"/>
        <v>108427779970.62404</v>
      </c>
      <c r="X142" s="48"/>
      <c r="Y142" s="43"/>
      <c r="Z142" s="48">
        <f t="shared" si="31"/>
        <v>334386519.7334622</v>
      </c>
      <c r="AA142" s="48"/>
      <c r="AB142" s="43"/>
      <c r="AC142" s="48">
        <f t="shared" si="32"/>
        <v>786874091.5463712</v>
      </c>
      <c r="AD142" s="48"/>
      <c r="AE142" s="48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</row>
    <row r="143" spans="1:55" ht="12.75">
      <c r="A143" s="43">
        <f t="shared" si="26"/>
        <v>-769993</v>
      </c>
      <c r="B143" s="44">
        <v>-77</v>
      </c>
      <c r="C143" s="44">
        <v>7</v>
      </c>
      <c r="D143" s="45">
        <v>0.297</v>
      </c>
      <c r="E143" s="44">
        <v>18624</v>
      </c>
      <c r="F143" s="44" t="s">
        <v>46</v>
      </c>
      <c r="G143" s="44" t="s">
        <v>64</v>
      </c>
      <c r="H143" s="46">
        <f>VLOOKUP(A143,Area_pop!A:E,4,0)</f>
        <v>248588</v>
      </c>
      <c r="I143" s="43"/>
      <c r="J143" s="47">
        <f t="shared" si="28"/>
        <v>248629.3149828243</v>
      </c>
      <c r="K143" s="43">
        <f>VLOOKUP(A143,Area_pop!A:E,5,0)</f>
        <v>11888</v>
      </c>
      <c r="L143" s="45">
        <v>4733.019</v>
      </c>
      <c r="M143" s="43">
        <f t="shared" si="27"/>
        <v>12258.51921</v>
      </c>
      <c r="N143" s="46">
        <f>VLOOKUP(F143,GDPpc_pop_area!A:C,2,0)</f>
        <v>389246</v>
      </c>
      <c r="O143" s="48">
        <f>VLOOKUP(F143,GDPpc_pop_area!A:J,7,0)</f>
        <v>46.748335802617724</v>
      </c>
      <c r="P143" s="43">
        <v>-769993</v>
      </c>
      <c r="Q143" s="43">
        <v>3</v>
      </c>
      <c r="R143" s="49">
        <f t="shared" si="25"/>
        <v>170200.4156241603</v>
      </c>
      <c r="S143" s="49">
        <f>(R143*J143)/SUM(R$143:R$145)</f>
        <v>69624.54563435324</v>
      </c>
      <c r="T143" s="49">
        <f>SUM(S143:S145)</f>
        <v>248629.31498282426</v>
      </c>
      <c r="U143" s="50">
        <f t="shared" si="29"/>
        <v>27101075889.989464</v>
      </c>
      <c r="V143" s="43"/>
      <c r="W143" s="48">
        <f t="shared" si="30"/>
        <v>27108136556.73744</v>
      </c>
      <c r="X143" s="48">
        <f>SUM(W143:W145)</f>
        <v>175042101395.00906</v>
      </c>
      <c r="Y143" s="43"/>
      <c r="Z143" s="48">
        <f t="shared" si="31"/>
        <v>83600304.66475207</v>
      </c>
      <c r="AA143" s="48">
        <f>SUM(Z143:Z145)</f>
        <v>539822166.4979831</v>
      </c>
      <c r="AB143" s="43"/>
      <c r="AC143" s="48">
        <f t="shared" si="32"/>
        <v>196727170.21760288</v>
      </c>
      <c r="AD143" s="48">
        <f>SUM(AC143:AC145)</f>
        <v>1270302634.203909</v>
      </c>
      <c r="AE143" s="48">
        <f>SUM(D143:D145)</f>
        <v>0.985</v>
      </c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</row>
    <row r="144" spans="1:55" ht="12.75">
      <c r="A144" s="43">
        <f t="shared" si="26"/>
        <v>-769993</v>
      </c>
      <c r="B144" s="44">
        <v>-77</v>
      </c>
      <c r="C144" s="44">
        <v>7</v>
      </c>
      <c r="D144" s="45">
        <v>0.468</v>
      </c>
      <c r="E144" s="44">
        <v>18624</v>
      </c>
      <c r="F144" s="44" t="s">
        <v>0</v>
      </c>
      <c r="G144" s="44" t="s">
        <v>64</v>
      </c>
      <c r="H144" s="46">
        <f>VLOOKUP(A144,Area_pop!A:E,4,0)</f>
        <v>248588</v>
      </c>
      <c r="I144" s="43"/>
      <c r="J144" s="47">
        <f t="shared" si="28"/>
        <v>248629.3149828243</v>
      </c>
      <c r="K144" s="43">
        <f>VLOOKUP(A144,Area_pop!A:E,5,0)</f>
        <v>11888</v>
      </c>
      <c r="L144" s="45">
        <v>4733.019</v>
      </c>
      <c r="M144" s="43">
        <f t="shared" si="27"/>
        <v>12258.51921</v>
      </c>
      <c r="N144" s="46">
        <f>VLOOKUP(F144,GDPpc_pop_area!A:C,2,0)</f>
        <v>853744</v>
      </c>
      <c r="O144" s="48">
        <f>VLOOKUP(F144,GDPpc_pop_area!A:J,7,0)</f>
        <v>72.23585392007931</v>
      </c>
      <c r="P144" s="43">
        <v>-769993</v>
      </c>
      <c r="Q144" s="43">
        <v>3</v>
      </c>
      <c r="R144" s="49">
        <f t="shared" si="25"/>
        <v>414416.1541712616</v>
      </c>
      <c r="S144" s="49">
        <f>(R144*J144)/SUM(R$143:R$145)</f>
        <v>169526.82713434193</v>
      </c>
      <c r="T144" s="49"/>
      <c r="U144" s="50">
        <f t="shared" si="29"/>
        <v>144732511504.98163</v>
      </c>
      <c r="V144" s="43"/>
      <c r="W144" s="48">
        <f t="shared" si="30"/>
        <v>144770218791.4186</v>
      </c>
      <c r="X144" s="48"/>
      <c r="Y144" s="43"/>
      <c r="Z144" s="48">
        <f t="shared" si="31"/>
        <v>446465007.72984266</v>
      </c>
      <c r="AA144" s="48"/>
      <c r="AB144" s="43"/>
      <c r="AC144" s="48">
        <f t="shared" si="32"/>
        <v>1050615759.4052905</v>
      </c>
      <c r="AD144" s="48"/>
      <c r="AE144" s="48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</row>
    <row r="145" spans="1:55" ht="12.75">
      <c r="A145" s="43">
        <f t="shared" si="26"/>
        <v>-769993</v>
      </c>
      <c r="B145" s="44">
        <v>-77</v>
      </c>
      <c r="C145" s="44">
        <v>7</v>
      </c>
      <c r="D145" s="45">
        <v>0.22</v>
      </c>
      <c r="E145" s="44">
        <v>18624</v>
      </c>
      <c r="F145" s="44" t="s">
        <v>44</v>
      </c>
      <c r="G145" s="44" t="s">
        <v>64</v>
      </c>
      <c r="H145" s="46">
        <f>VLOOKUP(A145,Area_pop!A:E,4,0)</f>
        <v>248588</v>
      </c>
      <c r="I145" s="43"/>
      <c r="J145" s="47">
        <f t="shared" si="28"/>
        <v>248629.3149828243</v>
      </c>
      <c r="K145" s="43">
        <f>VLOOKUP(A145,Area_pop!A:E,5,0)</f>
        <v>11888</v>
      </c>
      <c r="L145" s="45">
        <v>4733.019</v>
      </c>
      <c r="M145" s="43">
        <f t="shared" si="27"/>
        <v>12258.51921</v>
      </c>
      <c r="N145" s="46">
        <f>VLOOKUP(F145,GDPpc_pop_area!A:C,2,0)</f>
        <v>333714</v>
      </c>
      <c r="O145" s="48">
        <f>VLOOKUP(F145,GDPpc_pop_area!A:J,7,0)</f>
        <v>8.591156017816049</v>
      </c>
      <c r="P145" s="43">
        <v>-769993</v>
      </c>
      <c r="Q145" s="43">
        <v>3</v>
      </c>
      <c r="R145" s="49">
        <f t="shared" si="25"/>
        <v>23169.26723771113</v>
      </c>
      <c r="S145" s="49">
        <f>(R145*J145)/SUM(R$143:R$145)</f>
        <v>9477.942214129085</v>
      </c>
      <c r="T145" s="49"/>
      <c r="U145" s="50">
        <f t="shared" si="29"/>
        <v>3162922008.0458736</v>
      </c>
      <c r="V145" s="43"/>
      <c r="W145" s="48">
        <f t="shared" si="30"/>
        <v>3163746046.8530154</v>
      </c>
      <c r="X145" s="48"/>
      <c r="Y145" s="43"/>
      <c r="Z145" s="48">
        <f t="shared" si="31"/>
        <v>9756854.103388412</v>
      </c>
      <c r="AA145" s="48"/>
      <c r="AB145" s="43"/>
      <c r="AC145" s="48">
        <f t="shared" si="32"/>
        <v>22959704.581015617</v>
      </c>
      <c r="AD145" s="48"/>
      <c r="AE145" s="48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</row>
    <row r="146" spans="1:55" ht="12.75">
      <c r="A146" s="43">
        <f t="shared" si="26"/>
        <v>-769992</v>
      </c>
      <c r="B146" s="44">
        <v>-77</v>
      </c>
      <c r="C146" s="44">
        <v>8</v>
      </c>
      <c r="D146" s="45">
        <v>0.321</v>
      </c>
      <c r="E146" s="44">
        <v>18623</v>
      </c>
      <c r="F146" s="44" t="s">
        <v>46</v>
      </c>
      <c r="G146" s="44" t="s">
        <v>64</v>
      </c>
      <c r="H146" s="46">
        <f>VLOOKUP(A146,Area_pop!A:E,4,0)</f>
        <v>330361</v>
      </c>
      <c r="I146" s="43"/>
      <c r="J146" s="47">
        <f t="shared" si="28"/>
        <v>330415.90554266825</v>
      </c>
      <c r="K146" s="43">
        <f>VLOOKUP(A146,Area_pop!A:E,5,0)</f>
        <v>8513</v>
      </c>
      <c r="L146" s="45">
        <v>4721.425</v>
      </c>
      <c r="M146" s="43">
        <f t="shared" si="27"/>
        <v>12228.490749999999</v>
      </c>
      <c r="N146" s="46">
        <f>VLOOKUP(F146,GDPpc_pop_area!A:C,2,0)</f>
        <v>389246</v>
      </c>
      <c r="O146" s="48">
        <f>VLOOKUP(F146,GDPpc_pop_area!A:J,7,0)</f>
        <v>46.748335802617724</v>
      </c>
      <c r="P146" s="43">
        <v>-769992</v>
      </c>
      <c r="Q146" s="43">
        <v>3</v>
      </c>
      <c r="R146" s="49">
        <f t="shared" si="25"/>
        <v>183503.3710128057</v>
      </c>
      <c r="S146" s="49">
        <f>(R146*J146)/SUM(R$146:R$148)</f>
        <v>117606.8800489154</v>
      </c>
      <c r="T146" s="49">
        <f>SUM(S146:S148)</f>
        <v>330415.9055426683</v>
      </c>
      <c r="U146" s="50">
        <f t="shared" si="29"/>
        <v>45778007631.52012</v>
      </c>
      <c r="V146" s="43"/>
      <c r="W146" s="48">
        <f t="shared" si="30"/>
        <v>45789934215.452965</v>
      </c>
      <c r="X146" s="48">
        <f>SUM(W146:W148)</f>
        <v>226961327556.59006</v>
      </c>
      <c r="Y146" s="43"/>
      <c r="Z146" s="48">
        <f t="shared" si="31"/>
        <v>141214149.59595963</v>
      </c>
      <c r="AA146" s="48">
        <f>SUM(Z146:Z148)</f>
        <v>699938783.7350894</v>
      </c>
      <c r="AB146" s="43"/>
      <c r="AC146" s="48">
        <f t="shared" si="32"/>
        <v>332303334.9711152</v>
      </c>
      <c r="AD146" s="48">
        <f>SUM(AC146:AC148)</f>
        <v>1647087014.8372946</v>
      </c>
      <c r="AE146" s="48">
        <f>SUM(D146:D148)</f>
        <v>0.7110000000000001</v>
      </c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</row>
    <row r="147" spans="1:55" ht="12.75">
      <c r="A147" s="43">
        <f t="shared" si="26"/>
        <v>-769992</v>
      </c>
      <c r="B147" s="44">
        <v>-77</v>
      </c>
      <c r="C147" s="44">
        <v>8</v>
      </c>
      <c r="D147" s="45">
        <v>0.374</v>
      </c>
      <c r="E147" s="44">
        <v>18623</v>
      </c>
      <c r="F147" s="44" t="s">
        <v>0</v>
      </c>
      <c r="G147" s="44" t="s">
        <v>64</v>
      </c>
      <c r="H147" s="46">
        <f>VLOOKUP(A147,Area_pop!A:E,4,0)</f>
        <v>330361</v>
      </c>
      <c r="I147" s="43"/>
      <c r="J147" s="47">
        <f t="shared" si="28"/>
        <v>330415.90554266825</v>
      </c>
      <c r="K147" s="43">
        <f>VLOOKUP(A147,Area_pop!A:E,5,0)</f>
        <v>8513</v>
      </c>
      <c r="L147" s="45">
        <v>4721.425</v>
      </c>
      <c r="M147" s="43">
        <f t="shared" si="27"/>
        <v>12228.490749999999</v>
      </c>
      <c r="N147" s="46">
        <f>VLOOKUP(F147,GDPpc_pop_area!A:C,2,0)</f>
        <v>853744</v>
      </c>
      <c r="O147" s="48">
        <f>VLOOKUP(F147,GDPpc_pop_area!A:J,7,0)</f>
        <v>72.23585392007931</v>
      </c>
      <c r="P147" s="43">
        <v>-769992</v>
      </c>
      <c r="Q147" s="43">
        <v>3</v>
      </c>
      <c r="R147" s="49">
        <f t="shared" si="25"/>
        <v>330367.4663335353</v>
      </c>
      <c r="S147" s="49">
        <f>(R147*J147)/SUM(R$146:R$148)</f>
        <v>211731.73424939867</v>
      </c>
      <c r="T147" s="49"/>
      <c r="U147" s="50">
        <f t="shared" si="29"/>
        <v>180764697725.01862</v>
      </c>
      <c r="V147" s="43"/>
      <c r="W147" s="48">
        <f t="shared" si="30"/>
        <v>180811792508.10455</v>
      </c>
      <c r="X147" s="48"/>
      <c r="Y147" s="43"/>
      <c r="Z147" s="48">
        <f t="shared" si="31"/>
        <v>557615640.9356945</v>
      </c>
      <c r="AA147" s="48"/>
      <c r="AB147" s="43"/>
      <c r="AC147" s="48">
        <f t="shared" si="32"/>
        <v>1312174011.2103384</v>
      </c>
      <c r="AD147" s="48"/>
      <c r="AE147" s="48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</row>
    <row r="148" spans="1:55" ht="12.75">
      <c r="A148" s="43">
        <f t="shared" si="26"/>
        <v>-769992</v>
      </c>
      <c r="B148" s="44">
        <v>-77</v>
      </c>
      <c r="C148" s="44">
        <v>8</v>
      </c>
      <c r="D148" s="45">
        <v>0.016</v>
      </c>
      <c r="E148" s="44">
        <v>18623</v>
      </c>
      <c r="F148" s="44" t="s">
        <v>44</v>
      </c>
      <c r="G148" s="44" t="s">
        <v>64</v>
      </c>
      <c r="H148" s="46">
        <f>VLOOKUP(A148,Area_pop!A:E,4,0)</f>
        <v>330361</v>
      </c>
      <c r="I148" s="43"/>
      <c r="J148" s="47">
        <f t="shared" si="28"/>
        <v>330415.90554266825</v>
      </c>
      <c r="K148" s="43">
        <f>VLOOKUP(A148,Area_pop!A:E,5,0)</f>
        <v>8513</v>
      </c>
      <c r="L148" s="45">
        <v>4721.425</v>
      </c>
      <c r="M148" s="43">
        <f t="shared" si="27"/>
        <v>12228.490749999999</v>
      </c>
      <c r="N148" s="46">
        <f>VLOOKUP(F148,GDPpc_pop_area!A:C,2,0)</f>
        <v>333714</v>
      </c>
      <c r="O148" s="48">
        <f>VLOOKUP(F148,GDPpc_pop_area!A:J,7,0)</f>
        <v>8.591156017816049</v>
      </c>
      <c r="P148" s="43">
        <v>-769992</v>
      </c>
      <c r="Q148" s="43">
        <v>3</v>
      </c>
      <c r="R148" s="49">
        <f t="shared" si="25"/>
        <v>1680.9099503307264</v>
      </c>
      <c r="S148" s="49">
        <f>(R148*J148)/SUM(R$146:R$148)</f>
        <v>1077.29124435419</v>
      </c>
      <c r="T148" s="49"/>
      <c r="U148" s="50">
        <f t="shared" si="29"/>
        <v>359507170.31841415</v>
      </c>
      <c r="V148" s="43"/>
      <c r="W148" s="48">
        <f t="shared" si="30"/>
        <v>359600833.032523</v>
      </c>
      <c r="X148" s="48"/>
      <c r="Y148" s="43"/>
      <c r="Z148" s="48">
        <f t="shared" si="31"/>
        <v>1108993.2034352906</v>
      </c>
      <c r="AA148" s="48"/>
      <c r="AB148" s="43"/>
      <c r="AC148" s="48">
        <f t="shared" si="32"/>
        <v>2609668.6558412095</v>
      </c>
      <c r="AD148" s="48"/>
      <c r="AE148" s="48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</row>
    <row r="149" spans="1:55" ht="12.75">
      <c r="A149" s="43">
        <f t="shared" si="26"/>
        <v>-759999</v>
      </c>
      <c r="B149" s="44">
        <v>-76</v>
      </c>
      <c r="C149" s="44">
        <v>1</v>
      </c>
      <c r="D149" s="45">
        <v>0.097</v>
      </c>
      <c r="E149" s="44">
        <v>18810</v>
      </c>
      <c r="F149" s="44" t="s">
        <v>4</v>
      </c>
      <c r="G149" s="44" t="s">
        <v>64</v>
      </c>
      <c r="H149" s="46">
        <f>VLOOKUP(A149,Area_pop!A:E,4,0)</f>
        <v>253515</v>
      </c>
      <c r="I149" s="43"/>
      <c r="J149" s="47">
        <f t="shared" si="28"/>
        <v>253557.1338434305</v>
      </c>
      <c r="K149" s="43">
        <f>VLOOKUP(A149,Area_pop!A:E,5,0)</f>
        <v>12096</v>
      </c>
      <c r="L149" s="45">
        <v>4772.224</v>
      </c>
      <c r="M149" s="43">
        <f t="shared" si="27"/>
        <v>12360.060159999999</v>
      </c>
      <c r="N149" s="46">
        <f>VLOOKUP(F149,GDPpc_pop_area!A:C,2,0)</f>
        <v>619176</v>
      </c>
      <c r="O149" s="48">
        <f>VLOOKUP(F149,GDPpc_pop_area!A:J,7,0)</f>
        <v>39.82709260273598</v>
      </c>
      <c r="P149" s="43">
        <v>-759999</v>
      </c>
      <c r="Q149" s="43">
        <v>3</v>
      </c>
      <c r="R149" s="49">
        <f t="shared" si="25"/>
        <v>47749.730275067646</v>
      </c>
      <c r="S149" s="49">
        <f>(R149*J149)/SUM(R$149:R$151)</f>
        <v>133197.50496558633</v>
      </c>
      <c r="T149" s="49">
        <f>SUM(S149:S151)</f>
        <v>253557.13384343046</v>
      </c>
      <c r="U149" s="50">
        <f t="shared" si="29"/>
        <v>82472698334.57188</v>
      </c>
      <c r="V149" s="43"/>
      <c r="W149" s="48">
        <f t="shared" si="30"/>
        <v>82494185018.01982</v>
      </c>
      <c r="X149" s="48">
        <f>SUM(W149:W151)</f>
        <v>137700035053.82028</v>
      </c>
      <c r="Y149" s="43"/>
      <c r="Z149" s="48">
        <f t="shared" si="31"/>
        <v>254408449.8815475</v>
      </c>
      <c r="AA149" s="48">
        <f>SUM(Z149:Z151)</f>
        <v>424660871.0544247</v>
      </c>
      <c r="AB149" s="43"/>
      <c r="AC149" s="48">
        <f t="shared" si="32"/>
        <v>598670718.0715047</v>
      </c>
      <c r="AD149" s="48">
        <f>SUM(AC149:AC151)</f>
        <v>999306543.1961614</v>
      </c>
      <c r="AE149" s="48">
        <f>SUM(D149:D151)</f>
        <v>1</v>
      </c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</row>
    <row r="150" spans="1:55" ht="12.75">
      <c r="A150" s="43">
        <f t="shared" si="26"/>
        <v>-759999</v>
      </c>
      <c r="B150" s="44">
        <v>-76</v>
      </c>
      <c r="C150" s="44">
        <v>1</v>
      </c>
      <c r="D150" s="45">
        <v>0.9</v>
      </c>
      <c r="E150" s="44">
        <v>18810</v>
      </c>
      <c r="F150" s="44" t="s">
        <v>47</v>
      </c>
      <c r="G150" s="44" t="s">
        <v>64</v>
      </c>
      <c r="H150" s="46">
        <f>VLOOKUP(A150,Area_pop!A:E,4,0)</f>
        <v>253515</v>
      </c>
      <c r="I150" s="43"/>
      <c r="J150" s="47">
        <f t="shared" si="28"/>
        <v>253557.1338434305</v>
      </c>
      <c r="K150" s="43">
        <f>VLOOKUP(A150,Area_pop!A:E,5,0)</f>
        <v>12096</v>
      </c>
      <c r="L150" s="45">
        <v>4772.224</v>
      </c>
      <c r="M150" s="43">
        <f t="shared" si="27"/>
        <v>12360.060159999999</v>
      </c>
      <c r="N150" s="46">
        <f>VLOOKUP(F150,GDPpc_pop_area!A:C,2,0)</f>
        <v>459654</v>
      </c>
      <c r="O150" s="48">
        <f>VLOOKUP(F150,GDPpc_pop_area!A:J,7,0)</f>
        <v>3.8451946749824404</v>
      </c>
      <c r="P150" s="43">
        <v>-759999</v>
      </c>
      <c r="Q150" s="43">
        <v>3</v>
      </c>
      <c r="R150" s="49">
        <f t="shared" si="25"/>
        <v>42774.153758725144</v>
      </c>
      <c r="S150" s="49">
        <f>(R150*J150)/SUM(R$149:R$151)</f>
        <v>119318.17258141516</v>
      </c>
      <c r="T150" s="49"/>
      <c r="U150" s="50">
        <f t="shared" si="29"/>
        <v>54845075299.7378</v>
      </c>
      <c r="V150" s="43"/>
      <c r="W150" s="48">
        <f t="shared" si="30"/>
        <v>54859364134.65458</v>
      </c>
      <c r="X150" s="48"/>
      <c r="Y150" s="43"/>
      <c r="Z150" s="48">
        <f t="shared" si="31"/>
        <v>169183873.84439486</v>
      </c>
      <c r="AA150" s="48"/>
      <c r="AB150" s="43"/>
      <c r="AC150" s="48">
        <f t="shared" si="32"/>
        <v>398121333.18567526</v>
      </c>
      <c r="AD150" s="48"/>
      <c r="AE150" s="48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</row>
    <row r="151" spans="1:55" ht="12.75">
      <c r="A151" s="43">
        <f t="shared" si="26"/>
        <v>-759999</v>
      </c>
      <c r="B151" s="44">
        <v>-76</v>
      </c>
      <c r="C151" s="44">
        <v>1</v>
      </c>
      <c r="D151" s="45">
        <v>0.003</v>
      </c>
      <c r="E151" s="44">
        <v>18810</v>
      </c>
      <c r="F151" s="44" t="s">
        <v>15</v>
      </c>
      <c r="G151" s="44" t="s">
        <v>64</v>
      </c>
      <c r="H151" s="46">
        <f>VLOOKUP(A151,Area_pop!A:E,4,0)</f>
        <v>253515</v>
      </c>
      <c r="I151" s="43"/>
      <c r="J151" s="47">
        <f t="shared" si="28"/>
        <v>253557.1338434305</v>
      </c>
      <c r="K151" s="43">
        <f>VLOOKUP(A151,Area_pop!A:E,5,0)</f>
        <v>12096</v>
      </c>
      <c r="L151" s="45">
        <v>4772.224</v>
      </c>
      <c r="M151" s="43">
        <f t="shared" si="27"/>
        <v>12360.060159999999</v>
      </c>
      <c r="N151" s="46">
        <f>VLOOKUP(F151,GDPpc_pop_area!A:C,2,0)</f>
        <v>332607</v>
      </c>
      <c r="O151" s="48">
        <f>VLOOKUP(F151,GDPpc_pop_area!A:J,7,0)</f>
        <v>10.068714895519845</v>
      </c>
      <c r="P151" s="43">
        <v>-759999</v>
      </c>
      <c r="Q151" s="43">
        <v>3</v>
      </c>
      <c r="R151" s="49">
        <f t="shared" si="25"/>
        <v>373.34976552754017</v>
      </c>
      <c r="S151" s="49">
        <f>(R151*J151)/SUM(R$149:R$151)</f>
        <v>1041.456296428987</v>
      </c>
      <c r="T151" s="49"/>
      <c r="U151" s="50">
        <f t="shared" si="29"/>
        <v>346395654.38635606</v>
      </c>
      <c r="V151" s="43"/>
      <c r="W151" s="48">
        <f t="shared" si="30"/>
        <v>346485901.14587575</v>
      </c>
      <c r="X151" s="48"/>
      <c r="Y151" s="43"/>
      <c r="Z151" s="48">
        <f t="shared" si="31"/>
        <v>1068547.328482345</v>
      </c>
      <c r="AA151" s="48"/>
      <c r="AB151" s="43"/>
      <c r="AC151" s="48">
        <f t="shared" si="32"/>
        <v>2514491.938981435</v>
      </c>
      <c r="AD151" s="48"/>
      <c r="AE151" s="48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</row>
    <row r="152" spans="1:55" ht="12.75">
      <c r="A152" s="43">
        <f t="shared" si="26"/>
        <v>-759998</v>
      </c>
      <c r="B152" s="44">
        <v>-76</v>
      </c>
      <c r="C152" s="44">
        <v>2</v>
      </c>
      <c r="D152" s="45">
        <v>0.708</v>
      </c>
      <c r="E152" s="44">
        <v>18809</v>
      </c>
      <c r="F152" s="44" t="s">
        <v>4</v>
      </c>
      <c r="G152" s="44" t="s">
        <v>64</v>
      </c>
      <c r="H152" s="46">
        <f>VLOOKUP(A152,Area_pop!A:E,4,0)</f>
        <v>387311</v>
      </c>
      <c r="I152" s="43"/>
      <c r="J152" s="47">
        <f t="shared" si="28"/>
        <v>387375.3705541404</v>
      </c>
      <c r="K152" s="43">
        <f>VLOOKUP(A152,Area_pop!A:E,5,0)</f>
        <v>12120</v>
      </c>
      <c r="L152" s="45">
        <v>4769.317</v>
      </c>
      <c r="M152" s="43">
        <f t="shared" si="27"/>
        <v>12352.53103</v>
      </c>
      <c r="N152" s="46">
        <f>VLOOKUP(F152,GDPpc_pop_area!A:C,2,0)</f>
        <v>619176</v>
      </c>
      <c r="O152" s="48">
        <f>VLOOKUP(F152,GDPpc_pop_area!A:J,7,0)</f>
        <v>39.82709260273598</v>
      </c>
      <c r="P152" s="43">
        <v>-759998</v>
      </c>
      <c r="Q152" s="43">
        <v>3</v>
      </c>
      <c r="R152" s="49">
        <f t="shared" si="25"/>
        <v>348311.5012246656</v>
      </c>
      <c r="S152" s="49">
        <f>(R152*J152)/SUM(R$152:R$154)</f>
        <v>352415.87964068813</v>
      </c>
      <c r="T152" s="49">
        <f>SUM(S152:S154)</f>
        <v>387375.3705541404</v>
      </c>
      <c r="U152" s="50">
        <f t="shared" si="29"/>
        <v>218207454692.4027</v>
      </c>
      <c r="V152" s="43"/>
      <c r="W152" s="48">
        <f t="shared" si="30"/>
        <v>218264304469.3548</v>
      </c>
      <c r="X152" s="48">
        <f>SUM(W152:W154)</f>
        <v>231497759578.6933</v>
      </c>
      <c r="Y152" s="43"/>
      <c r="Z152" s="48">
        <f t="shared" si="31"/>
        <v>673117545.8293602</v>
      </c>
      <c r="AA152" s="48">
        <f>SUM(Z152:Z154)</f>
        <v>713928941.2047851</v>
      </c>
      <c r="AB152" s="43"/>
      <c r="AC152" s="48">
        <f t="shared" si="32"/>
        <v>1583971620.0299852</v>
      </c>
      <c r="AD152" s="48">
        <f>SUM(AC152:AC154)</f>
        <v>1680008474.8839865</v>
      </c>
      <c r="AE152" s="48">
        <f>SUM(D152:D154)</f>
        <v>1</v>
      </c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</row>
    <row r="153" spans="1:55" ht="12.75">
      <c r="A153" s="43">
        <f t="shared" si="26"/>
        <v>-759998</v>
      </c>
      <c r="B153" s="44">
        <v>-76</v>
      </c>
      <c r="C153" s="44">
        <v>2</v>
      </c>
      <c r="D153" s="45">
        <v>0.052</v>
      </c>
      <c r="E153" s="44">
        <v>18809</v>
      </c>
      <c r="F153" s="44" t="s">
        <v>2</v>
      </c>
      <c r="G153" s="44" t="s">
        <v>64</v>
      </c>
      <c r="H153" s="46">
        <f>VLOOKUP(A153,Area_pop!A:E,4,0)</f>
        <v>387311</v>
      </c>
      <c r="I153" s="43"/>
      <c r="J153" s="47">
        <f t="shared" si="28"/>
        <v>387375.3705541404</v>
      </c>
      <c r="K153" s="43">
        <f>VLOOKUP(A153,Area_pop!A:E,5,0)</f>
        <v>12120</v>
      </c>
      <c r="L153" s="45">
        <v>4769.317</v>
      </c>
      <c r="M153" s="43">
        <f t="shared" si="27"/>
        <v>12352.53103</v>
      </c>
      <c r="N153" s="46">
        <f>VLOOKUP(F153,GDPpc_pop_area!A:C,2,0)</f>
        <v>338451</v>
      </c>
      <c r="O153" s="48">
        <f>VLOOKUP(F153,GDPpc_pop_area!A:J,7,0)</f>
        <v>36.04500421663299</v>
      </c>
      <c r="P153" s="43">
        <v>-759998</v>
      </c>
      <c r="Q153" s="43">
        <v>3</v>
      </c>
      <c r="R153" s="49">
        <f t="shared" si="25"/>
        <v>23152.84571924687</v>
      </c>
      <c r="S153" s="49">
        <f>(R153*J153)/SUM(R$152:R$154)</f>
        <v>23425.670589816626</v>
      </c>
      <c r="T153" s="49"/>
      <c r="U153" s="50">
        <f t="shared" si="29"/>
        <v>7928441636.794026</v>
      </c>
      <c r="V153" s="43"/>
      <c r="W153" s="48">
        <f t="shared" si="30"/>
        <v>7930507240.552911</v>
      </c>
      <c r="X153" s="48"/>
      <c r="Y153" s="43"/>
      <c r="Z153" s="48">
        <f t="shared" si="31"/>
        <v>24457336.640185464</v>
      </c>
      <c r="AA153" s="48"/>
      <c r="AB153" s="43"/>
      <c r="AC153" s="48">
        <f t="shared" si="32"/>
        <v>57552692.51203572</v>
      </c>
      <c r="AD153" s="48"/>
      <c r="AE153" s="48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</row>
    <row r="154" spans="1:55" ht="12.75">
      <c r="A154" s="43">
        <f t="shared" si="26"/>
        <v>-759998</v>
      </c>
      <c r="B154" s="44">
        <v>-76</v>
      </c>
      <c r="C154" s="44">
        <v>2</v>
      </c>
      <c r="D154" s="45">
        <v>0.24</v>
      </c>
      <c r="E154" s="44">
        <v>18809</v>
      </c>
      <c r="F154" s="44" t="s">
        <v>47</v>
      </c>
      <c r="G154" s="44" t="s">
        <v>64</v>
      </c>
      <c r="H154" s="46">
        <f>VLOOKUP(A154,Area_pop!A:E,4,0)</f>
        <v>387311</v>
      </c>
      <c r="I154" s="43"/>
      <c r="J154" s="47">
        <f t="shared" si="28"/>
        <v>387375.3705541404</v>
      </c>
      <c r="K154" s="43">
        <f>VLOOKUP(A154,Area_pop!A:E,5,0)</f>
        <v>12120</v>
      </c>
      <c r="L154" s="45">
        <v>4769.317</v>
      </c>
      <c r="M154" s="43">
        <f t="shared" si="27"/>
        <v>12352.53103</v>
      </c>
      <c r="N154" s="46">
        <f>VLOOKUP(F154,GDPpc_pop_area!A:C,2,0)</f>
        <v>459654</v>
      </c>
      <c r="O154" s="48">
        <f>VLOOKUP(F154,GDPpc_pop_area!A:J,7,0)</f>
        <v>3.8451946749824404</v>
      </c>
      <c r="P154" s="43">
        <v>-759998</v>
      </c>
      <c r="Q154" s="43">
        <v>3</v>
      </c>
      <c r="R154" s="49">
        <f t="shared" si="25"/>
        <v>11399.492769386727</v>
      </c>
      <c r="S154" s="49">
        <f>(R154*J154)/SUM(R$152:R$154)</f>
        <v>11533.820323635637</v>
      </c>
      <c r="T154" s="49"/>
      <c r="U154" s="50">
        <f t="shared" si="29"/>
        <v>5301566647.040415</v>
      </c>
      <c r="V154" s="43"/>
      <c r="W154" s="48">
        <f t="shared" si="30"/>
        <v>5302947868.785591</v>
      </c>
      <c r="X154" s="48"/>
      <c r="Y154" s="43"/>
      <c r="Z154" s="48">
        <f t="shared" si="31"/>
        <v>16354058.735239351</v>
      </c>
      <c r="AA154" s="48"/>
      <c r="AB154" s="43"/>
      <c r="AC154" s="48">
        <f t="shared" si="32"/>
        <v>38484162.34196565</v>
      </c>
      <c r="AD154" s="48"/>
      <c r="AE154" s="48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</row>
    <row r="155" spans="1:55" ht="12.75">
      <c r="A155" s="43">
        <f t="shared" si="26"/>
        <v>-759997</v>
      </c>
      <c r="B155" s="44">
        <v>-76</v>
      </c>
      <c r="C155" s="44">
        <v>3</v>
      </c>
      <c r="D155" s="45">
        <v>0.701</v>
      </c>
      <c r="E155" s="44">
        <v>18808</v>
      </c>
      <c r="F155" s="44" t="s">
        <v>10</v>
      </c>
      <c r="G155" s="44" t="s">
        <v>64</v>
      </c>
      <c r="H155" s="46">
        <f>VLOOKUP(A155,Area_pop!A:E,4,0)</f>
        <v>471394</v>
      </c>
      <c r="I155" s="43"/>
      <c r="J155" s="47">
        <f t="shared" si="28"/>
        <v>471472.3450327992</v>
      </c>
      <c r="K155" s="43">
        <f>VLOOKUP(A155,Area_pop!A:E,5,0)</f>
        <v>12096</v>
      </c>
      <c r="L155" s="45">
        <v>4764.958</v>
      </c>
      <c r="M155" s="43">
        <f t="shared" si="27"/>
        <v>12341.241219999998</v>
      </c>
      <c r="N155" s="46">
        <f>VLOOKUP(F155,GDPpc_pop_area!A:C,2,0)</f>
        <v>515895</v>
      </c>
      <c r="O155" s="48">
        <f>VLOOKUP(F155,GDPpc_pop_area!A:J,7,0)</f>
        <v>53.408748235499914</v>
      </c>
      <c r="P155" s="43">
        <v>-759997</v>
      </c>
      <c r="Q155" s="43">
        <v>3</v>
      </c>
      <c r="R155" s="49">
        <f t="shared" si="25"/>
        <v>462050.30190802016</v>
      </c>
      <c r="S155" s="49">
        <f>(R155*J155)/SUM(R$155:R$157)</f>
        <v>327102.97963496496</v>
      </c>
      <c r="T155" s="49">
        <f>SUM(S155:S157)</f>
        <v>471472.3450327991</v>
      </c>
      <c r="U155" s="50">
        <f t="shared" si="29"/>
        <v>168750791678.78024</v>
      </c>
      <c r="V155" s="43"/>
      <c r="W155" s="48">
        <f t="shared" si="30"/>
        <v>168794756468.5302</v>
      </c>
      <c r="X155" s="48">
        <f>SUM(W155:W157)</f>
        <v>267393914499.73898</v>
      </c>
      <c r="Y155" s="43"/>
      <c r="Z155" s="48">
        <f t="shared" si="31"/>
        <v>520555628.641119</v>
      </c>
      <c r="AA155" s="48">
        <f>SUM(Z155:Z157)</f>
        <v>824631109.2203401</v>
      </c>
      <c r="AB155" s="43"/>
      <c r="AC155" s="48">
        <f t="shared" si="32"/>
        <v>1224964863.155459</v>
      </c>
      <c r="AD155" s="48">
        <f>SUM(AC155:AC157)</f>
        <v>1940511404.1255348</v>
      </c>
      <c r="AE155" s="48">
        <f>SUM(D155:D157)</f>
        <v>1</v>
      </c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</row>
    <row r="156" spans="1:55" ht="12.75">
      <c r="A156" s="43">
        <f t="shared" si="26"/>
        <v>-759997</v>
      </c>
      <c r="B156" s="44">
        <v>-76</v>
      </c>
      <c r="C156" s="44">
        <v>3</v>
      </c>
      <c r="D156" s="45">
        <v>0.039</v>
      </c>
      <c r="E156" s="44">
        <v>18808</v>
      </c>
      <c r="F156" s="44" t="s">
        <v>45</v>
      </c>
      <c r="G156" s="44" t="s">
        <v>64</v>
      </c>
      <c r="H156" s="46">
        <f>VLOOKUP(A156,Area_pop!A:E,4,0)</f>
        <v>471394</v>
      </c>
      <c r="I156" s="43"/>
      <c r="J156" s="47">
        <f t="shared" si="28"/>
        <v>471472.3450327992</v>
      </c>
      <c r="K156" s="43">
        <f>VLOOKUP(A156,Area_pop!A:E,5,0)</f>
        <v>12096</v>
      </c>
      <c r="L156" s="45">
        <v>4764.958</v>
      </c>
      <c r="M156" s="43">
        <f t="shared" si="27"/>
        <v>12341.241219999998</v>
      </c>
      <c r="N156" s="46">
        <f>VLOOKUP(F156,GDPpc_pop_area!A:C,2,0)</f>
        <v>789558</v>
      </c>
      <c r="O156" s="48">
        <f>VLOOKUP(F156,GDPpc_pop_area!A:J,7,0)</f>
        <v>158.18399423607622</v>
      </c>
      <c r="P156" s="43">
        <v>-759997</v>
      </c>
      <c r="Q156" s="43">
        <v>3</v>
      </c>
      <c r="R156" s="49">
        <f t="shared" si="25"/>
        <v>76135.28637040973</v>
      </c>
      <c r="S156" s="49">
        <f>(R156*J156)/SUM(R$155:R$157)</f>
        <v>53899.06450505899</v>
      </c>
      <c r="T156" s="49"/>
      <c r="U156" s="50">
        <f t="shared" si="29"/>
        <v>42556437572.48537</v>
      </c>
      <c r="V156" s="43"/>
      <c r="W156" s="48">
        <f t="shared" si="30"/>
        <v>42567524837.98361</v>
      </c>
      <c r="X156" s="48"/>
      <c r="Y156" s="43"/>
      <c r="Z156" s="48">
        <f t="shared" si="31"/>
        <v>131276380.35287102</v>
      </c>
      <c r="AA156" s="48"/>
      <c r="AB156" s="43"/>
      <c r="AC156" s="48">
        <f t="shared" si="32"/>
        <v>308917903.19179004</v>
      </c>
      <c r="AD156" s="48"/>
      <c r="AE156" s="48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</row>
    <row r="157" spans="1:55" ht="12.75">
      <c r="A157" s="43">
        <f t="shared" si="26"/>
        <v>-759997</v>
      </c>
      <c r="B157" s="44">
        <v>-76</v>
      </c>
      <c r="C157" s="44">
        <v>3</v>
      </c>
      <c r="D157" s="45">
        <v>0.26</v>
      </c>
      <c r="E157" s="44">
        <v>18808</v>
      </c>
      <c r="F157" s="44" t="s">
        <v>4</v>
      </c>
      <c r="G157" s="44" t="s">
        <v>64</v>
      </c>
      <c r="H157" s="46">
        <f>VLOOKUP(A157,Area_pop!A:E,4,0)</f>
        <v>471394</v>
      </c>
      <c r="I157" s="43"/>
      <c r="J157" s="47">
        <f t="shared" si="28"/>
        <v>471472.3450327992</v>
      </c>
      <c r="K157" s="43">
        <f>VLOOKUP(A157,Area_pop!A:E,5,0)</f>
        <v>12096</v>
      </c>
      <c r="L157" s="45">
        <v>4764.958</v>
      </c>
      <c r="M157" s="43">
        <f t="shared" si="27"/>
        <v>12341.241219999998</v>
      </c>
      <c r="N157" s="46">
        <f>VLOOKUP(F157,GDPpc_pop_area!A:C,2,0)</f>
        <v>619176</v>
      </c>
      <c r="O157" s="48">
        <f>VLOOKUP(F157,GDPpc_pop_area!A:J,7,0)</f>
        <v>39.82709260273598</v>
      </c>
      <c r="P157" s="43">
        <v>-759997</v>
      </c>
      <c r="Q157" s="43">
        <v>3</v>
      </c>
      <c r="R157" s="49">
        <f t="shared" si="25"/>
        <v>127794.096794427</v>
      </c>
      <c r="S157" s="49">
        <f>(R157*J157)/SUM(R$155:R$157)</f>
        <v>90470.30089277518</v>
      </c>
      <c r="T157" s="49"/>
      <c r="U157" s="50">
        <f t="shared" si="29"/>
        <v>56017039025.58496</v>
      </c>
      <c r="V157" s="43"/>
      <c r="W157" s="48">
        <f t="shared" si="30"/>
        <v>56031633193.22515</v>
      </c>
      <c r="X157" s="48"/>
      <c r="Y157" s="43"/>
      <c r="Z157" s="48">
        <f t="shared" si="31"/>
        <v>172799100.2263501</v>
      </c>
      <c r="AA157" s="48"/>
      <c r="AB157" s="43"/>
      <c r="AC157" s="48">
        <f t="shared" si="32"/>
        <v>406628637.7782857</v>
      </c>
      <c r="AD157" s="48"/>
      <c r="AE157" s="48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</row>
    <row r="158" spans="1:55" ht="12.75">
      <c r="A158" s="43">
        <f t="shared" si="26"/>
        <v>-759992</v>
      </c>
      <c r="B158" s="44">
        <v>-76</v>
      </c>
      <c r="C158" s="44">
        <v>8</v>
      </c>
      <c r="D158" s="45">
        <v>0.174</v>
      </c>
      <c r="E158" s="44">
        <v>18803</v>
      </c>
      <c r="F158" s="44" t="s">
        <v>9</v>
      </c>
      <c r="G158" s="44" t="s">
        <v>64</v>
      </c>
      <c r="H158" s="46">
        <f>VLOOKUP(A158,Area_pop!A:E,4,0)</f>
        <v>651364</v>
      </c>
      <c r="I158" s="43"/>
      <c r="J158" s="47">
        <f t="shared" si="28"/>
        <v>651472.2557986402</v>
      </c>
      <c r="K158" s="43">
        <f>VLOOKUP(A158,Area_pop!A:E,5,0)</f>
        <v>12096</v>
      </c>
      <c r="L158" s="45">
        <v>4721.425</v>
      </c>
      <c r="M158" s="43">
        <f t="shared" si="27"/>
        <v>12228.490749999999</v>
      </c>
      <c r="N158" s="46">
        <f>VLOOKUP(F158,GDPpc_pop_area!A:C,2,0)</f>
        <v>282963</v>
      </c>
      <c r="O158" s="48">
        <f>VLOOKUP(F158,GDPpc_pop_area!A:J,7,0)</f>
        <v>59.724702239043886</v>
      </c>
      <c r="P158" s="43">
        <v>-759992</v>
      </c>
      <c r="Q158" s="43">
        <v>3</v>
      </c>
      <c r="R158" s="49">
        <f t="shared" si="25"/>
        <v>127079.6765845375</v>
      </c>
      <c r="S158" s="49">
        <f>(R158*J158)/SUM(R$158:R$160)</f>
        <v>137505.42506789474</v>
      </c>
      <c r="T158" s="49">
        <f>SUM(S158:S160)</f>
        <v>651472.2557986402</v>
      </c>
      <c r="U158" s="50">
        <f t="shared" si="29"/>
        <v>38908947593.4867</v>
      </c>
      <c r="V158" s="43"/>
      <c r="W158" s="48">
        <f t="shared" si="30"/>
        <v>38919084575.26511</v>
      </c>
      <c r="X158" s="48">
        <f>SUM(W158:W160)</f>
        <v>243027506821.96457</v>
      </c>
      <c r="Y158" s="43"/>
      <c r="Z158" s="48">
        <f t="shared" si="31"/>
        <v>120024750.53774054</v>
      </c>
      <c r="AA158" s="48">
        <f>SUM(Z158:Z160)</f>
        <v>749486176.2153008</v>
      </c>
      <c r="AB158" s="43"/>
      <c r="AC158" s="48">
        <f t="shared" si="32"/>
        <v>282440711.4788764</v>
      </c>
      <c r="AD158" s="48">
        <f>SUM(AC158:AC160)</f>
        <v>1763681306.6090882</v>
      </c>
      <c r="AE158" s="48">
        <f>SUM(D158:D160)</f>
        <v>0.9999999999999999</v>
      </c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</row>
    <row r="159" spans="1:55" ht="12.75">
      <c r="A159" s="43">
        <f t="shared" si="26"/>
        <v>-759992</v>
      </c>
      <c r="B159" s="44">
        <v>-76</v>
      </c>
      <c r="C159" s="44">
        <v>8</v>
      </c>
      <c r="D159" s="45">
        <v>0.817</v>
      </c>
      <c r="E159" s="44">
        <v>18803</v>
      </c>
      <c r="F159" s="44" t="s">
        <v>46</v>
      </c>
      <c r="G159" s="44" t="s">
        <v>64</v>
      </c>
      <c r="H159" s="46">
        <f>VLOOKUP(A159,Area_pop!A:E,4,0)</f>
        <v>651364</v>
      </c>
      <c r="I159" s="43"/>
      <c r="J159" s="47">
        <f t="shared" si="28"/>
        <v>651472.2557986402</v>
      </c>
      <c r="K159" s="43">
        <f>VLOOKUP(A159,Area_pop!A:E,5,0)</f>
        <v>12096</v>
      </c>
      <c r="L159" s="45">
        <v>4721.425</v>
      </c>
      <c r="M159" s="43">
        <f t="shared" si="27"/>
        <v>12228.490749999999</v>
      </c>
      <c r="N159" s="46">
        <f>VLOOKUP(F159,GDPpc_pop_area!A:C,2,0)</f>
        <v>389246</v>
      </c>
      <c r="O159" s="48">
        <f>VLOOKUP(F159,GDPpc_pop_area!A:J,7,0)</f>
        <v>46.748335802617724</v>
      </c>
      <c r="P159" s="43">
        <v>-759992</v>
      </c>
      <c r="Q159" s="43">
        <v>3</v>
      </c>
      <c r="R159" s="49">
        <f t="shared" si="25"/>
        <v>467047.5206151472</v>
      </c>
      <c r="S159" s="49">
        <f>(R159*J159)/SUM(R$158:R$160)</f>
        <v>505364.58366236</v>
      </c>
      <c r="T159" s="49"/>
      <c r="U159" s="50">
        <f t="shared" si="29"/>
        <v>196711142732.23898</v>
      </c>
      <c r="V159" s="43"/>
      <c r="W159" s="48">
        <f t="shared" si="30"/>
        <v>196762392056.43866</v>
      </c>
      <c r="X159" s="48"/>
      <c r="Y159" s="43"/>
      <c r="Z159" s="48">
        <f t="shared" si="31"/>
        <v>606806590.6358047</v>
      </c>
      <c r="AA159" s="48"/>
      <c r="AB159" s="43"/>
      <c r="AC159" s="48">
        <f t="shared" si="32"/>
        <v>1427929526.3801208</v>
      </c>
      <c r="AD159" s="48"/>
      <c r="AE159" s="48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</row>
    <row r="160" spans="1:55" ht="12.75">
      <c r="A160" s="43">
        <f t="shared" si="26"/>
        <v>-759992</v>
      </c>
      <c r="B160" s="44">
        <v>-76</v>
      </c>
      <c r="C160" s="44">
        <v>8</v>
      </c>
      <c r="D160" s="45">
        <v>0.009</v>
      </c>
      <c r="E160" s="44">
        <v>18803</v>
      </c>
      <c r="F160" s="44" t="s">
        <v>0</v>
      </c>
      <c r="G160" s="44" t="s">
        <v>64</v>
      </c>
      <c r="H160" s="46">
        <f>VLOOKUP(A160,Area_pop!A:E,4,0)</f>
        <v>651364</v>
      </c>
      <c r="I160" s="43"/>
      <c r="J160" s="47">
        <f t="shared" si="28"/>
        <v>651472.2557986402</v>
      </c>
      <c r="K160" s="43">
        <f>VLOOKUP(A160,Area_pop!A:E,5,0)</f>
        <v>12096</v>
      </c>
      <c r="L160" s="45">
        <v>4721.425</v>
      </c>
      <c r="M160" s="43">
        <f t="shared" si="27"/>
        <v>12228.490749999999</v>
      </c>
      <c r="N160" s="46">
        <f>VLOOKUP(F160,GDPpc_pop_area!A:C,2,0)</f>
        <v>853744</v>
      </c>
      <c r="O160" s="48">
        <f>VLOOKUP(F160,GDPpc_pop_area!A:J,7,0)</f>
        <v>72.23585392007931</v>
      </c>
      <c r="P160" s="43">
        <v>-759992</v>
      </c>
      <c r="Q160" s="43">
        <v>3</v>
      </c>
      <c r="R160" s="49">
        <f t="shared" si="25"/>
        <v>7950.019243320368</v>
      </c>
      <c r="S160" s="49">
        <f>(R160*J160)/SUM(R$158:R$160)</f>
        <v>8602.247068385463</v>
      </c>
      <c r="T160" s="49"/>
      <c r="U160" s="50">
        <f t="shared" si="29"/>
        <v>7344116821.151678</v>
      </c>
      <c r="V160" s="43"/>
      <c r="W160" s="48">
        <f t="shared" si="30"/>
        <v>7346030190.260818</v>
      </c>
      <c r="X160" s="48"/>
      <c r="Y160" s="43"/>
      <c r="Z160" s="48">
        <f t="shared" si="31"/>
        <v>22654835.041755587</v>
      </c>
      <c r="AA160" s="48"/>
      <c r="AB160" s="43"/>
      <c r="AC160" s="48">
        <f t="shared" si="32"/>
        <v>53311068.75009118</v>
      </c>
      <c r="AD160" s="48"/>
      <c r="AE160" s="48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</row>
    <row r="161" spans="1:55" ht="12.75">
      <c r="A161" s="43">
        <f t="shared" si="26"/>
        <v>-759991</v>
      </c>
      <c r="B161" s="44">
        <v>-76</v>
      </c>
      <c r="C161" s="44">
        <v>9</v>
      </c>
      <c r="D161" s="45">
        <v>0.421</v>
      </c>
      <c r="E161" s="44">
        <v>18802</v>
      </c>
      <c r="F161" s="44" t="s">
        <v>9</v>
      </c>
      <c r="G161" s="44" t="s">
        <v>64</v>
      </c>
      <c r="H161" s="46">
        <f>VLOOKUP(A161,Area_pop!A:E,4,0)</f>
        <v>850871</v>
      </c>
      <c r="I161" s="43"/>
      <c r="J161" s="47">
        <f t="shared" si="28"/>
        <v>851012.4135869418</v>
      </c>
      <c r="K161" s="43">
        <f>VLOOKUP(A161,Area_pop!A:E,5,0)</f>
        <v>9294</v>
      </c>
      <c r="L161" s="45">
        <v>4708.39</v>
      </c>
      <c r="M161" s="43">
        <f t="shared" si="27"/>
        <v>12194.7301</v>
      </c>
      <c r="N161" s="46">
        <f>VLOOKUP(F161,GDPpc_pop_area!A:C,2,0)</f>
        <v>282963</v>
      </c>
      <c r="O161" s="48">
        <f>VLOOKUP(F161,GDPpc_pop_area!A:J,7,0)</f>
        <v>59.724702239043886</v>
      </c>
      <c r="P161" s="43">
        <v>-759991</v>
      </c>
      <c r="Q161" s="43">
        <v>3</v>
      </c>
      <c r="R161" s="49">
        <f t="shared" si="25"/>
        <v>306625.50874947046</v>
      </c>
      <c r="S161" s="49">
        <f>(R161*J161)/SUM(R$161:R$163)</f>
        <v>490629.0255216338</v>
      </c>
      <c r="T161" s="49">
        <f>SUM(S161:S163)</f>
        <v>851012.4135869418</v>
      </c>
      <c r="U161" s="50">
        <f t="shared" si="29"/>
        <v>138829860948.67807</v>
      </c>
      <c r="V161" s="43"/>
      <c r="W161" s="48">
        <f t="shared" si="30"/>
        <v>138866030412.45898</v>
      </c>
      <c r="X161" s="48">
        <f>SUM(W161:W163)</f>
        <v>302122355018.83734</v>
      </c>
      <c r="Y161" s="43"/>
      <c r="Z161" s="48">
        <f t="shared" si="31"/>
        <v>428256749.620842</v>
      </c>
      <c r="AA161" s="48">
        <f>SUM(Z161:Z163)</f>
        <v>931732097.2152808</v>
      </c>
      <c r="AB161" s="43"/>
      <c r="AC161" s="48">
        <f t="shared" si="32"/>
        <v>1007768318.7561213</v>
      </c>
      <c r="AD161" s="48">
        <f>SUM(AC161:AC163)</f>
        <v>2192540082.492751</v>
      </c>
      <c r="AE161" s="48">
        <f>SUM(D161:D163)</f>
        <v>0.777</v>
      </c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</row>
    <row r="162" spans="1:55" ht="12.75">
      <c r="A162" s="43">
        <f t="shared" si="26"/>
        <v>-759991</v>
      </c>
      <c r="B162" s="44">
        <v>-76</v>
      </c>
      <c r="C162" s="44">
        <v>9</v>
      </c>
      <c r="D162" s="45">
        <v>0.218</v>
      </c>
      <c r="E162" s="44">
        <v>18802</v>
      </c>
      <c r="F162" s="44" t="s">
        <v>46</v>
      </c>
      <c r="G162" s="44" t="s">
        <v>64</v>
      </c>
      <c r="H162" s="46">
        <f>VLOOKUP(A162,Area_pop!A:E,4,0)</f>
        <v>850871</v>
      </c>
      <c r="I162" s="43"/>
      <c r="J162" s="47">
        <f t="shared" si="28"/>
        <v>851012.4135869418</v>
      </c>
      <c r="K162" s="43">
        <f>VLOOKUP(A162,Area_pop!A:E,5,0)</f>
        <v>9294</v>
      </c>
      <c r="L162" s="45">
        <v>4708.39</v>
      </c>
      <c r="M162" s="43">
        <f t="shared" si="27"/>
        <v>12194.7301</v>
      </c>
      <c r="N162" s="46">
        <f>VLOOKUP(F162,GDPpc_pop_area!A:C,2,0)</f>
        <v>389246</v>
      </c>
      <c r="O162" s="48">
        <f>VLOOKUP(F162,GDPpc_pop_area!A:J,7,0)</f>
        <v>46.748335802617724</v>
      </c>
      <c r="P162" s="43">
        <v>-759991</v>
      </c>
      <c r="Q162" s="43">
        <v>3</v>
      </c>
      <c r="R162" s="49">
        <f t="shared" si="25"/>
        <v>124278.16762668564</v>
      </c>
      <c r="S162" s="49">
        <f>(R162*J162)/SUM(R$161:R$163)</f>
        <v>198856.50259487855</v>
      </c>
      <c r="T162" s="49"/>
      <c r="U162" s="50">
        <f t="shared" si="29"/>
        <v>77404098209.0461</v>
      </c>
      <c r="V162" s="43"/>
      <c r="W162" s="48">
        <f t="shared" si="30"/>
        <v>77424264365.71826</v>
      </c>
      <c r="X162" s="48"/>
      <c r="Y162" s="43"/>
      <c r="Z162" s="48">
        <f t="shared" si="31"/>
        <v>238773036.8655545</v>
      </c>
      <c r="AA162" s="48"/>
      <c r="AB162" s="43"/>
      <c r="AC162" s="48">
        <f t="shared" si="32"/>
        <v>561877663.6663256</v>
      </c>
      <c r="AD162" s="48"/>
      <c r="AE162" s="48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</row>
    <row r="163" spans="1:55" ht="12.75">
      <c r="A163" s="43">
        <f t="shared" si="26"/>
        <v>-759991</v>
      </c>
      <c r="B163" s="44">
        <v>-76</v>
      </c>
      <c r="C163" s="44">
        <v>9</v>
      </c>
      <c r="D163" s="45">
        <v>0.138</v>
      </c>
      <c r="E163" s="44">
        <v>18802</v>
      </c>
      <c r="F163" s="44" t="s">
        <v>49</v>
      </c>
      <c r="G163" s="44" t="s">
        <v>64</v>
      </c>
      <c r="H163" s="46">
        <f>VLOOKUP(A163,Area_pop!A:E,4,0)</f>
        <v>850871</v>
      </c>
      <c r="I163" s="43"/>
      <c r="J163" s="47">
        <f t="shared" si="28"/>
        <v>851012.4135869418</v>
      </c>
      <c r="K163" s="43">
        <f>VLOOKUP(A163,Area_pop!A:E,5,0)</f>
        <v>9294</v>
      </c>
      <c r="L163" s="45">
        <v>4708.39</v>
      </c>
      <c r="M163" s="43">
        <f t="shared" si="27"/>
        <v>12194.7301</v>
      </c>
      <c r="N163" s="46">
        <f>VLOOKUP(F163,GDPpc_pop_area!A:C,2,0)</f>
        <v>531241</v>
      </c>
      <c r="O163" s="48">
        <f>VLOOKUP(F163,GDPpc_pop_area!A:J,7,0)</f>
        <v>59.985817849795794</v>
      </c>
      <c r="P163" s="43">
        <v>-759991</v>
      </c>
      <c r="Q163" s="43">
        <v>3</v>
      </c>
      <c r="R163" s="49">
        <f t="shared" si="25"/>
        <v>100948.49847383104</v>
      </c>
      <c r="S163" s="49">
        <f>(R163*J163)/SUM(R$161:R$163)</f>
        <v>161526.8854704294</v>
      </c>
      <c r="T163" s="49"/>
      <c r="U163" s="50">
        <f t="shared" si="29"/>
        <v>85809704164.19638</v>
      </c>
      <c r="V163" s="43"/>
      <c r="W163" s="48">
        <f t="shared" si="30"/>
        <v>85832060240.66011</v>
      </c>
      <c r="X163" s="48"/>
      <c r="Y163" s="43"/>
      <c r="Z163" s="48">
        <f t="shared" si="31"/>
        <v>264702310.7288842</v>
      </c>
      <c r="AA163" s="48"/>
      <c r="AB163" s="43"/>
      <c r="AC163" s="48">
        <f t="shared" si="32"/>
        <v>622894100.0703044</v>
      </c>
      <c r="AD163" s="48"/>
      <c r="AE163" s="48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</row>
    <row r="164" spans="1:55" ht="12.75">
      <c r="A164" s="43">
        <f t="shared" si="26"/>
        <v>-759990</v>
      </c>
      <c r="B164" s="44">
        <v>-76</v>
      </c>
      <c r="C164" s="44">
        <v>10</v>
      </c>
      <c r="D164" s="45">
        <v>0.112</v>
      </c>
      <c r="E164" s="44">
        <v>18801</v>
      </c>
      <c r="F164" s="44" t="s">
        <v>48</v>
      </c>
      <c r="G164" s="44" t="s">
        <v>64</v>
      </c>
      <c r="H164" s="46">
        <f>VLOOKUP(A164,Area_pop!A:E,4,0)</f>
        <v>1012515</v>
      </c>
      <c r="I164" s="43"/>
      <c r="J164" s="47">
        <f t="shared" si="28"/>
        <v>1012683.2785968524</v>
      </c>
      <c r="K164" s="43">
        <f>VLOOKUP(A164,Area_pop!A:E,5,0)</f>
        <v>4854</v>
      </c>
      <c r="L164" s="45">
        <v>4693.923</v>
      </c>
      <c r="M164" s="43">
        <f t="shared" si="27"/>
        <v>12157.260569999999</v>
      </c>
      <c r="N164" s="46">
        <f>VLOOKUP(F164,GDPpc_pop_area!A:C,2,0)</f>
        <v>582074</v>
      </c>
      <c r="O164" s="48">
        <f>VLOOKUP(F164,GDPpc_pop_area!A:J,7,0)</f>
        <v>505.6195068730418</v>
      </c>
      <c r="P164" s="43">
        <v>-759990</v>
      </c>
      <c r="Q164" s="43">
        <v>3</v>
      </c>
      <c r="R164" s="49">
        <f t="shared" si="25"/>
        <v>688458.1865650131</v>
      </c>
      <c r="S164" s="49">
        <f>(R164*J164)/SUM(R$164:R$166)</f>
        <v>770355.3929742571</v>
      </c>
      <c r="T164" s="49">
        <f>SUM(S164:S166)</f>
        <v>1012683.2785968524</v>
      </c>
      <c r="U164" s="50">
        <f t="shared" si="29"/>
        <v>448403845010.0977</v>
      </c>
      <c r="V164" s="43"/>
      <c r="W164" s="48">
        <f t="shared" si="30"/>
        <v>448520668051.77246</v>
      </c>
      <c r="X164" s="48">
        <f>SUM(W164:W166)</f>
        <v>575674562884.4119</v>
      </c>
      <c r="Y164" s="43"/>
      <c r="Z164" s="48">
        <f t="shared" si="31"/>
        <v>1383218076.2069743</v>
      </c>
      <c r="AA164" s="48">
        <f>SUM(Z164:Z166)</f>
        <v>1775355113.1836638</v>
      </c>
      <c r="AB164" s="43"/>
      <c r="AC164" s="48">
        <f t="shared" si="32"/>
        <v>3254971127.405061</v>
      </c>
      <c r="AD164" s="48">
        <f>SUM(AC164:AC166)</f>
        <v>4177742999.245684</v>
      </c>
      <c r="AE164" s="48">
        <f>SUM(D164:D166)</f>
        <v>0.409</v>
      </c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</row>
    <row r="165" spans="1:55" ht="12.75">
      <c r="A165" s="43">
        <f t="shared" si="26"/>
        <v>-759990</v>
      </c>
      <c r="B165" s="44">
        <v>-76</v>
      </c>
      <c r="C165" s="44">
        <v>10</v>
      </c>
      <c r="D165" s="45">
        <v>0.008</v>
      </c>
      <c r="E165" s="44">
        <v>18801</v>
      </c>
      <c r="F165" s="44" t="s">
        <v>9</v>
      </c>
      <c r="G165" s="44" t="s">
        <v>64</v>
      </c>
      <c r="H165" s="46">
        <f>VLOOKUP(A165,Area_pop!A:E,4,0)</f>
        <v>1012515</v>
      </c>
      <c r="I165" s="43"/>
      <c r="J165" s="47">
        <f t="shared" si="28"/>
        <v>1012683.2785968524</v>
      </c>
      <c r="K165" s="43">
        <f>VLOOKUP(A165,Area_pop!A:E,5,0)</f>
        <v>4854</v>
      </c>
      <c r="L165" s="45">
        <v>4693.923</v>
      </c>
      <c r="M165" s="43">
        <f t="shared" si="27"/>
        <v>12157.260569999999</v>
      </c>
      <c r="N165" s="46">
        <f>VLOOKUP(F165,GDPpc_pop_area!A:C,2,0)</f>
        <v>282963</v>
      </c>
      <c r="O165" s="48">
        <f>VLOOKUP(F165,GDPpc_pop_area!A:J,7,0)</f>
        <v>59.724702239043886</v>
      </c>
      <c r="P165" s="43">
        <v>-759990</v>
      </c>
      <c r="Q165" s="43">
        <v>3</v>
      </c>
      <c r="R165" s="49">
        <f t="shared" si="25"/>
        <v>5808.710140685751</v>
      </c>
      <c r="S165" s="49">
        <f>(R165*J165)/SUM(R$164:R$166)</f>
        <v>6499.699285192476</v>
      </c>
      <c r="T165" s="49"/>
      <c r="U165" s="50">
        <f t="shared" si="29"/>
        <v>1839174408.8359187</v>
      </c>
      <c r="V165" s="43"/>
      <c r="W165" s="48">
        <f t="shared" si="30"/>
        <v>1839653570.535805</v>
      </c>
      <c r="X165" s="48"/>
      <c r="Y165" s="43"/>
      <c r="Z165" s="48">
        <f t="shared" si="31"/>
        <v>5673410.957352139</v>
      </c>
      <c r="AA165" s="48"/>
      <c r="AB165" s="43"/>
      <c r="AC165" s="48">
        <f t="shared" si="32"/>
        <v>13350598.27350137</v>
      </c>
      <c r="AD165" s="48"/>
      <c r="AE165" s="48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</row>
    <row r="166" spans="1:55" ht="12.75">
      <c r="A166" s="43">
        <f t="shared" si="26"/>
        <v>-759990</v>
      </c>
      <c r="B166" s="44">
        <v>-76</v>
      </c>
      <c r="C166" s="44">
        <v>10</v>
      </c>
      <c r="D166" s="45">
        <v>0.289</v>
      </c>
      <c r="E166" s="44">
        <v>18801</v>
      </c>
      <c r="F166" s="44" t="s">
        <v>49</v>
      </c>
      <c r="G166" s="44" t="s">
        <v>64</v>
      </c>
      <c r="H166" s="46">
        <f>VLOOKUP(A166,Area_pop!A:E,4,0)</f>
        <v>1012515</v>
      </c>
      <c r="I166" s="43"/>
      <c r="J166" s="47">
        <f t="shared" si="28"/>
        <v>1012683.2785968524</v>
      </c>
      <c r="K166" s="43">
        <f>VLOOKUP(A166,Area_pop!A:E,5,0)</f>
        <v>4854</v>
      </c>
      <c r="L166" s="45">
        <v>4693.923</v>
      </c>
      <c r="M166" s="43">
        <f t="shared" si="27"/>
        <v>12157.260569999999</v>
      </c>
      <c r="N166" s="46">
        <f>VLOOKUP(F166,GDPpc_pop_area!A:C,2,0)</f>
        <v>531241</v>
      </c>
      <c r="O166" s="48">
        <f>VLOOKUP(F166,GDPpc_pop_area!A:J,7,0)</f>
        <v>59.985817849795794</v>
      </c>
      <c r="P166" s="43">
        <v>-759990</v>
      </c>
      <c r="Q166" s="43">
        <v>3</v>
      </c>
      <c r="R166" s="49">
        <f t="shared" si="25"/>
        <v>210757.0700322076</v>
      </c>
      <c r="S166" s="49">
        <f>(R166*J166)/SUM(R$164:R$166)</f>
        <v>235828.18633740276</v>
      </c>
      <c r="T166" s="49"/>
      <c r="U166" s="50">
        <f t="shared" si="29"/>
        <v>125281601538.06818</v>
      </c>
      <c r="V166" s="43"/>
      <c r="W166" s="48">
        <f t="shared" si="30"/>
        <v>125314241262.10362</v>
      </c>
      <c r="X166" s="48"/>
      <c r="Y166" s="43"/>
      <c r="Z166" s="48">
        <f t="shared" si="31"/>
        <v>386463626.0193375</v>
      </c>
      <c r="AA166" s="48"/>
      <c r="AB166" s="43"/>
      <c r="AC166" s="48">
        <f t="shared" si="32"/>
        <v>909421273.5671219</v>
      </c>
      <c r="AD166" s="48"/>
      <c r="AE166" s="48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</row>
    <row r="167" spans="1:55" ht="12.75">
      <c r="A167" s="43">
        <f t="shared" si="26"/>
        <v>-750001</v>
      </c>
      <c r="B167" s="44">
        <v>-75</v>
      </c>
      <c r="C167" s="44">
        <v>-1</v>
      </c>
      <c r="D167" s="45">
        <v>0.11</v>
      </c>
      <c r="E167" s="44">
        <v>18992</v>
      </c>
      <c r="F167" s="44" t="s">
        <v>47</v>
      </c>
      <c r="G167" s="44" t="s">
        <v>64</v>
      </c>
      <c r="H167" s="46">
        <f>VLOOKUP(A167,Area_pop!A:E,4,0)</f>
        <v>6132</v>
      </c>
      <c r="I167" s="43"/>
      <c r="J167" s="47">
        <f t="shared" si="28"/>
        <v>6133.0191299446415</v>
      </c>
      <c r="K167" s="43">
        <f>VLOOKUP(A167,Area_pop!A:E,5,0)</f>
        <v>6775</v>
      </c>
      <c r="L167" s="45">
        <v>4773.68</v>
      </c>
      <c r="M167" s="43">
        <f t="shared" si="27"/>
        <v>12363.8312</v>
      </c>
      <c r="N167" s="46">
        <f>VLOOKUP(F167,GDPpc_pop_area!A:C,2,0)</f>
        <v>459654</v>
      </c>
      <c r="O167" s="48">
        <f>VLOOKUP(F167,GDPpc_pop_area!A:J,7,0)</f>
        <v>3.8451946749824404</v>
      </c>
      <c r="P167" s="43">
        <v>-750001</v>
      </c>
      <c r="Q167" s="43">
        <v>3</v>
      </c>
      <c r="R167" s="49">
        <f t="shared" si="25"/>
        <v>5229.547168188394</v>
      </c>
      <c r="S167" s="49">
        <f>(R167*J167)/SUM(R$167:R$169)</f>
        <v>749.7674703686164</v>
      </c>
      <c r="T167" s="49">
        <f>SUM(S167:S169)</f>
        <v>6133.0191299446415</v>
      </c>
      <c r="U167" s="50">
        <f t="shared" si="29"/>
        <v>344633616.824816</v>
      </c>
      <c r="V167" s="43"/>
      <c r="W167" s="48">
        <f t="shared" si="30"/>
        <v>344723404.5191654</v>
      </c>
      <c r="X167" s="48">
        <f>SUM(W167:W169)</f>
        <v>2143881229.647363</v>
      </c>
      <c r="Y167" s="43"/>
      <c r="Z167" s="48">
        <f t="shared" si="31"/>
        <v>1063111.866157032</v>
      </c>
      <c r="AA167" s="48">
        <f>SUM(Z167:Z169)</f>
        <v>6611635.720088526</v>
      </c>
      <c r="AB167" s="43"/>
      <c r="AC167" s="48">
        <f t="shared" si="32"/>
        <v>2501701.2783926814</v>
      </c>
      <c r="AD167" s="48">
        <f>SUM(AC167:AC169)</f>
        <v>15558416.813653562</v>
      </c>
      <c r="AE167" s="48">
        <f>SUM(D167:D169)</f>
        <v>0.5559999999999999</v>
      </c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</row>
    <row r="168" spans="1:55" ht="12.75">
      <c r="A168" s="43">
        <f t="shared" si="26"/>
        <v>-750001</v>
      </c>
      <c r="B168" s="44">
        <v>-75</v>
      </c>
      <c r="C168" s="44">
        <v>-1</v>
      </c>
      <c r="D168" s="45">
        <v>0.294</v>
      </c>
      <c r="E168" s="44">
        <v>18992</v>
      </c>
      <c r="F168" s="44" t="s">
        <v>15</v>
      </c>
      <c r="G168" s="44" t="s">
        <v>64</v>
      </c>
      <c r="H168" s="46">
        <f>VLOOKUP(A168,Area_pop!A:E,4,0)</f>
        <v>6132</v>
      </c>
      <c r="I168" s="43"/>
      <c r="J168" s="47">
        <f t="shared" si="28"/>
        <v>6133.0191299446415</v>
      </c>
      <c r="K168" s="43">
        <f>VLOOKUP(A168,Area_pop!A:E,5,0)</f>
        <v>6775</v>
      </c>
      <c r="L168" s="45">
        <v>4773.68</v>
      </c>
      <c r="M168" s="43">
        <f t="shared" si="27"/>
        <v>12363.8312</v>
      </c>
      <c r="N168" s="46">
        <f>VLOOKUP(F168,GDPpc_pop_area!A:C,2,0)</f>
        <v>332607</v>
      </c>
      <c r="O168" s="48">
        <f>VLOOKUP(F168,GDPpc_pop_area!A:J,7,0)</f>
        <v>10.068714895519845</v>
      </c>
      <c r="P168" s="43">
        <v>-750001</v>
      </c>
      <c r="Q168" s="43">
        <v>3</v>
      </c>
      <c r="R168" s="49">
        <f t="shared" si="25"/>
        <v>36599.4400625251</v>
      </c>
      <c r="S168" s="49">
        <f>(R168*J168)/SUM(R$167:R$169)</f>
        <v>5247.312761516463</v>
      </c>
      <c r="T168" s="49"/>
      <c r="U168" s="50">
        <f t="shared" si="29"/>
        <v>1745292955.6697063</v>
      </c>
      <c r="V168" s="43"/>
      <c r="W168" s="48">
        <f t="shared" si="30"/>
        <v>1745747658.3533783</v>
      </c>
      <c r="X168" s="48"/>
      <c r="Y168" s="43"/>
      <c r="Z168" s="48">
        <f t="shared" si="31"/>
        <v>5383809.241209052</v>
      </c>
      <c r="AA168" s="48"/>
      <c r="AB168" s="43"/>
      <c r="AC168" s="48">
        <f t="shared" si="32"/>
        <v>12669111.210320702</v>
      </c>
      <c r="AD168" s="48"/>
      <c r="AE168" s="48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</row>
    <row r="169" spans="1:55" ht="12.75">
      <c r="A169" s="43">
        <f t="shared" si="26"/>
        <v>-750001</v>
      </c>
      <c r="B169" s="44">
        <v>-75</v>
      </c>
      <c r="C169" s="44">
        <v>-1</v>
      </c>
      <c r="D169" s="45">
        <v>0.152</v>
      </c>
      <c r="E169" s="44">
        <v>18992</v>
      </c>
      <c r="F169" s="44" t="s">
        <v>11</v>
      </c>
      <c r="G169" s="44" t="s">
        <v>64</v>
      </c>
      <c r="H169" s="46">
        <f>VLOOKUP(A169,Area_pop!A:E,4,0)</f>
        <v>6132</v>
      </c>
      <c r="I169" s="43"/>
      <c r="J169" s="47">
        <f t="shared" si="28"/>
        <v>6133.0191299446415</v>
      </c>
      <c r="K169" s="43">
        <f>VLOOKUP(A169,Area_pop!A:E,5,0)</f>
        <v>6775</v>
      </c>
      <c r="L169" s="45">
        <v>4773.68</v>
      </c>
      <c r="M169" s="43">
        <f t="shared" si="27"/>
        <v>12363.8312</v>
      </c>
      <c r="N169" s="46">
        <f>VLOOKUP(F169,GDPpc_pop_area!A:C,2,0)</f>
        <v>392796</v>
      </c>
      <c r="O169" s="48">
        <f>VLOOKUP(F169,GDPpc_pop_area!A:J,7,0)</f>
        <v>0.5045271949738838</v>
      </c>
      <c r="P169" s="43">
        <v>-750001</v>
      </c>
      <c r="Q169" s="43">
        <v>3</v>
      </c>
      <c r="R169" s="49">
        <f t="shared" si="25"/>
        <v>948.1591393189213</v>
      </c>
      <c r="S169" s="49">
        <f>(R169*J169)/SUM(R$167:R$169)</f>
        <v>135.9388980595618</v>
      </c>
      <c r="T169" s="49"/>
      <c r="U169" s="50">
        <f t="shared" si="29"/>
        <v>53396255.40220364</v>
      </c>
      <c r="V169" s="43"/>
      <c r="W169" s="48">
        <f t="shared" si="30"/>
        <v>53410166.774819076</v>
      </c>
      <c r="X169" s="48"/>
      <c r="Y169" s="43"/>
      <c r="Z169" s="48">
        <f t="shared" si="31"/>
        <v>164714.6127224425</v>
      </c>
      <c r="AA169" s="48"/>
      <c r="AB169" s="43"/>
      <c r="AC169" s="48">
        <f t="shared" si="32"/>
        <v>387604.32494017854</v>
      </c>
      <c r="AD169" s="48"/>
      <c r="AE169" s="48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</row>
    <row r="170" spans="1:55" ht="12.75">
      <c r="A170" s="43">
        <f t="shared" si="26"/>
        <v>-749998</v>
      </c>
      <c r="B170" s="44">
        <v>-75</v>
      </c>
      <c r="C170" s="44">
        <v>2</v>
      </c>
      <c r="D170" s="45">
        <v>0.67</v>
      </c>
      <c r="E170" s="44">
        <v>18989</v>
      </c>
      <c r="F170" s="44" t="s">
        <v>6</v>
      </c>
      <c r="G170" s="44" t="s">
        <v>64</v>
      </c>
      <c r="H170" s="46">
        <f>VLOOKUP(A170,Area_pop!A:E,4,0)</f>
        <v>31879</v>
      </c>
      <c r="I170" s="43"/>
      <c r="J170" s="47">
        <f t="shared" si="28"/>
        <v>31884.29824584234</v>
      </c>
      <c r="K170" s="43">
        <f>VLOOKUP(A170,Area_pop!A:E,5,0)</f>
        <v>12120</v>
      </c>
      <c r="L170" s="45">
        <v>4769.317</v>
      </c>
      <c r="M170" s="43">
        <f t="shared" si="27"/>
        <v>12352.53103</v>
      </c>
      <c r="N170" s="46">
        <f>VLOOKUP(F170,GDPpc_pop_area!A:C,2,0)</f>
        <v>751865</v>
      </c>
      <c r="O170" s="48">
        <f>VLOOKUP(F170,GDPpc_pop_area!A:J,7,0)</f>
        <v>6.767220755988341</v>
      </c>
      <c r="P170" s="43">
        <v>-749998</v>
      </c>
      <c r="Q170" s="43">
        <v>3</v>
      </c>
      <c r="R170" s="49">
        <f t="shared" si="25"/>
        <v>56006.84393138805</v>
      </c>
      <c r="S170" s="49">
        <f>(R170*J170)/SUM(R$170:R$172)</f>
        <v>24034.02439136264</v>
      </c>
      <c r="T170" s="49">
        <f>SUM(S170:S172)</f>
        <v>31884.29824584234</v>
      </c>
      <c r="U170" s="50">
        <f t="shared" si="29"/>
        <v>18070341749.01187</v>
      </c>
      <c r="V170" s="43"/>
      <c r="W170" s="48">
        <f t="shared" si="30"/>
        <v>18075049630.781204</v>
      </c>
      <c r="X170" s="48">
        <f>SUM(W170:W172)</f>
        <v>21886517479.24217</v>
      </c>
      <c r="Y170" s="43"/>
      <c r="Z170" s="48">
        <f t="shared" si="31"/>
        <v>55742660.614134334</v>
      </c>
      <c r="AA170" s="48">
        <f>SUM(Z170:Z172)</f>
        <v>67497060.35623129</v>
      </c>
      <c r="AB170" s="43"/>
      <c r="AC170" s="48">
        <f t="shared" si="32"/>
        <v>131172917.69443093</v>
      </c>
      <c r="AD170" s="48">
        <f>SUM(AC170:AC172)</f>
        <v>158833221.18426046</v>
      </c>
      <c r="AE170" s="48">
        <f>SUM(D170:D172)</f>
        <v>0.9990000000000001</v>
      </c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</row>
    <row r="171" spans="1:55" ht="12.75">
      <c r="A171" s="43">
        <f t="shared" si="26"/>
        <v>-749998</v>
      </c>
      <c r="B171" s="44">
        <v>-75</v>
      </c>
      <c r="C171" s="44">
        <v>2</v>
      </c>
      <c r="D171" s="45">
        <v>0.006</v>
      </c>
      <c r="E171" s="44">
        <v>18989</v>
      </c>
      <c r="F171" s="44" t="s">
        <v>4</v>
      </c>
      <c r="G171" s="44" t="s">
        <v>64</v>
      </c>
      <c r="H171" s="46">
        <f>VLOOKUP(A171,Area_pop!A:E,4,0)</f>
        <v>31879</v>
      </c>
      <c r="I171" s="43"/>
      <c r="J171" s="47">
        <f t="shared" si="28"/>
        <v>31884.29824584234</v>
      </c>
      <c r="K171" s="43">
        <f>VLOOKUP(A171,Area_pop!A:E,5,0)</f>
        <v>12120</v>
      </c>
      <c r="L171" s="45">
        <v>4769.317</v>
      </c>
      <c r="M171" s="43">
        <f t="shared" si="27"/>
        <v>12352.53103</v>
      </c>
      <c r="N171" s="46">
        <f>VLOOKUP(F171,GDPpc_pop_area!A:C,2,0)</f>
        <v>619176</v>
      </c>
      <c r="O171" s="48">
        <f>VLOOKUP(F171,GDPpc_pop_area!A:J,7,0)</f>
        <v>39.82709260273598</v>
      </c>
      <c r="P171" s="43">
        <v>-749998</v>
      </c>
      <c r="Q171" s="43">
        <v>3</v>
      </c>
      <c r="R171" s="49">
        <f t="shared" si="25"/>
        <v>2951.792383259878</v>
      </c>
      <c r="S171" s="49">
        <f>(R171*J171)/SUM(R$170:R$172)</f>
        <v>1266.6925175147633</v>
      </c>
      <c r="T171" s="49"/>
      <c r="U171" s="50">
        <f t="shared" si="29"/>
        <v>784305606.2247211</v>
      </c>
      <c r="V171" s="43"/>
      <c r="W171" s="48">
        <f t="shared" si="30"/>
        <v>784509942.0428488</v>
      </c>
      <c r="X171" s="48"/>
      <c r="Y171" s="43"/>
      <c r="Z171" s="48">
        <f t="shared" si="31"/>
        <v>2419394.26673755</v>
      </c>
      <c r="AA171" s="48"/>
      <c r="AB171" s="43"/>
      <c r="AC171" s="48">
        <f t="shared" si="32"/>
        <v>5693287.717606215</v>
      </c>
      <c r="AD171" s="48"/>
      <c r="AE171" s="48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</row>
    <row r="172" spans="1:55" ht="12.75">
      <c r="A172" s="43">
        <f t="shared" si="26"/>
        <v>-749998</v>
      </c>
      <c r="B172" s="44">
        <v>-75</v>
      </c>
      <c r="C172" s="44">
        <v>2</v>
      </c>
      <c r="D172" s="45">
        <v>0.323</v>
      </c>
      <c r="E172" s="44">
        <v>18989</v>
      </c>
      <c r="F172" s="44" t="s">
        <v>47</v>
      </c>
      <c r="G172" s="44" t="s">
        <v>64</v>
      </c>
      <c r="H172" s="46">
        <f>VLOOKUP(A172,Area_pop!A:E,4,0)</f>
        <v>31879</v>
      </c>
      <c r="I172" s="43"/>
      <c r="J172" s="47">
        <f t="shared" si="28"/>
        <v>31884.29824584234</v>
      </c>
      <c r="K172" s="43">
        <f>VLOOKUP(A172,Area_pop!A:E,5,0)</f>
        <v>12120</v>
      </c>
      <c r="L172" s="45">
        <v>4769.317</v>
      </c>
      <c r="M172" s="43">
        <f t="shared" si="27"/>
        <v>12352.53103</v>
      </c>
      <c r="N172" s="46">
        <f>VLOOKUP(F172,GDPpc_pop_area!A:C,2,0)</f>
        <v>459654</v>
      </c>
      <c r="O172" s="48">
        <f>VLOOKUP(F172,GDPpc_pop_area!A:J,7,0)</f>
        <v>3.8451946749824404</v>
      </c>
      <c r="P172" s="43">
        <v>-749998</v>
      </c>
      <c r="Q172" s="43">
        <v>3</v>
      </c>
      <c r="R172" s="49">
        <f t="shared" si="25"/>
        <v>15341.81735213297</v>
      </c>
      <c r="S172" s="49">
        <f>(R172*J172)/SUM(R$170:R$172)</f>
        <v>6583.581336964938</v>
      </c>
      <c r="T172" s="49"/>
      <c r="U172" s="50">
        <f t="shared" si="29"/>
        <v>3026169495.8612814</v>
      </c>
      <c r="V172" s="43"/>
      <c r="W172" s="48">
        <f t="shared" si="30"/>
        <v>3026957906.418113</v>
      </c>
      <c r="X172" s="48"/>
      <c r="Y172" s="43"/>
      <c r="Z172" s="48">
        <f t="shared" si="31"/>
        <v>9335005.475359403</v>
      </c>
      <c r="AA172" s="48"/>
      <c r="AB172" s="43"/>
      <c r="AC172" s="48">
        <f t="shared" si="32"/>
        <v>21967015.772223327</v>
      </c>
      <c r="AD172" s="48"/>
      <c r="AE172" s="48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</row>
    <row r="173" spans="1:55" ht="12.75">
      <c r="A173" s="43">
        <f t="shared" si="26"/>
        <v>-749994</v>
      </c>
      <c r="B173" s="44">
        <v>-75</v>
      </c>
      <c r="C173" s="44">
        <v>6</v>
      </c>
      <c r="D173" s="45">
        <v>0.651</v>
      </c>
      <c r="E173" s="44">
        <v>18985</v>
      </c>
      <c r="F173" s="44" t="s">
        <v>0</v>
      </c>
      <c r="G173" s="44" t="s">
        <v>64</v>
      </c>
      <c r="H173" s="46">
        <f>VLOOKUP(A173,Area_pop!A:E,4,0)</f>
        <v>205440</v>
      </c>
      <c r="I173" s="43"/>
      <c r="J173" s="47">
        <f t="shared" si="28"/>
        <v>205474.14384472067</v>
      </c>
      <c r="K173" s="43">
        <f>VLOOKUP(A173,Area_pop!A:E,5,0)</f>
        <v>12096</v>
      </c>
      <c r="L173" s="45">
        <v>4743.174</v>
      </c>
      <c r="M173" s="43">
        <f t="shared" si="27"/>
        <v>12284.82066</v>
      </c>
      <c r="N173" s="46">
        <f>VLOOKUP(F173,GDPpc_pop_area!A:C,2,0)</f>
        <v>853744</v>
      </c>
      <c r="O173" s="48">
        <f>VLOOKUP(F173,GDPpc_pop_area!A:J,7,0)</f>
        <v>72.23585392007931</v>
      </c>
      <c r="P173" s="43">
        <v>-749994</v>
      </c>
      <c r="Q173" s="43">
        <v>3</v>
      </c>
      <c r="R173" s="49">
        <f t="shared" si="25"/>
        <v>577700.3364202161</v>
      </c>
      <c r="S173" s="49">
        <f>(R173*J173)/SUM(R$173:R$175)</f>
        <v>144892.7304217713</v>
      </c>
      <c r="T173" s="49">
        <f>SUM(S173:S175)</f>
        <v>205474.1438447207</v>
      </c>
      <c r="U173" s="50">
        <f t="shared" si="29"/>
        <v>123701299241.20471</v>
      </c>
      <c r="V173" s="43"/>
      <c r="W173" s="48">
        <f t="shared" si="30"/>
        <v>123733527247.71558</v>
      </c>
      <c r="X173" s="48">
        <f>SUM(W173:W175)</f>
        <v>166537028414.10336</v>
      </c>
      <c r="Y173" s="43"/>
      <c r="Z173" s="48">
        <f t="shared" si="31"/>
        <v>381588773.30070454</v>
      </c>
      <c r="AA173" s="48">
        <f>SUM(Z173:Z175)</f>
        <v>513592894.30468845</v>
      </c>
      <c r="AB173" s="43"/>
      <c r="AC173" s="48">
        <f t="shared" si="32"/>
        <v>897949832.3515662</v>
      </c>
      <c r="AD173" s="48">
        <f>SUM(AC173:AC175)</f>
        <v>1208580245.557762</v>
      </c>
      <c r="AE173" s="48">
        <f>SUM(D173:D175)</f>
        <v>1.003</v>
      </c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</row>
    <row r="174" spans="1:55" ht="12.75">
      <c r="A174" s="43">
        <f t="shared" si="26"/>
        <v>-749994</v>
      </c>
      <c r="B174" s="44">
        <v>-75</v>
      </c>
      <c r="C174" s="44">
        <v>6</v>
      </c>
      <c r="D174" s="45">
        <v>0.309</v>
      </c>
      <c r="E174" s="44">
        <v>18985</v>
      </c>
      <c r="F174" s="44" t="s">
        <v>8</v>
      </c>
      <c r="G174" s="44" t="s">
        <v>64</v>
      </c>
      <c r="H174" s="46">
        <f>VLOOKUP(A174,Area_pop!A:E,4,0)</f>
        <v>205440</v>
      </c>
      <c r="I174" s="43"/>
      <c r="J174" s="47">
        <f t="shared" si="28"/>
        <v>205474.14384472067</v>
      </c>
      <c r="K174" s="43">
        <f>VLOOKUP(A174,Area_pop!A:E,5,0)</f>
        <v>12096</v>
      </c>
      <c r="L174" s="45">
        <v>4743.174</v>
      </c>
      <c r="M174" s="43">
        <f t="shared" si="27"/>
        <v>12284.82066</v>
      </c>
      <c r="N174" s="46">
        <f>VLOOKUP(F174,GDPpc_pop_area!A:C,2,0)</f>
        <v>731234</v>
      </c>
      <c r="O174" s="48">
        <f>VLOOKUP(F174,GDPpc_pop_area!A:J,7,0)</f>
        <v>55.96704885914601</v>
      </c>
      <c r="P174" s="43">
        <v>-749994</v>
      </c>
      <c r="Q174" s="43">
        <v>3</v>
      </c>
      <c r="R174" s="49">
        <f t="shared" si="25"/>
        <v>212451.45385415648</v>
      </c>
      <c r="S174" s="49">
        <f>(R174*J174)/SUM(R$173:R$175)</f>
        <v>53284.842141086316</v>
      </c>
      <c r="T174" s="49"/>
      <c r="U174" s="50">
        <f t="shared" si="29"/>
        <v>38963688258.195114</v>
      </c>
      <c r="V174" s="43"/>
      <c r="W174" s="48">
        <f t="shared" si="30"/>
        <v>38973839501.606255</v>
      </c>
      <c r="X174" s="48"/>
      <c r="Y174" s="43"/>
      <c r="Z174" s="48">
        <f t="shared" si="31"/>
        <v>120193612.33000852</v>
      </c>
      <c r="AA174" s="48"/>
      <c r="AB174" s="43"/>
      <c r="AC174" s="48">
        <f t="shared" si="32"/>
        <v>282838074.89380616</v>
      </c>
      <c r="AD174" s="48"/>
      <c r="AE174" s="48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</row>
    <row r="175" spans="1:55" ht="12.75">
      <c r="A175" s="43">
        <f t="shared" si="26"/>
        <v>-749994</v>
      </c>
      <c r="B175" s="44">
        <v>-75</v>
      </c>
      <c r="C175" s="44">
        <v>6</v>
      </c>
      <c r="D175" s="45">
        <v>0.043</v>
      </c>
      <c r="E175" s="44">
        <v>18985</v>
      </c>
      <c r="F175" s="44" t="s">
        <v>51</v>
      </c>
      <c r="G175" s="44" t="s">
        <v>64</v>
      </c>
      <c r="H175" s="46">
        <f>VLOOKUP(A175,Area_pop!A:E,4,0)</f>
        <v>205440</v>
      </c>
      <c r="I175" s="43"/>
      <c r="J175" s="47">
        <f t="shared" si="28"/>
        <v>205474.14384472067</v>
      </c>
      <c r="K175" s="43">
        <f>VLOOKUP(A175,Area_pop!A:E,5,0)</f>
        <v>12096</v>
      </c>
      <c r="L175" s="45">
        <v>4743.174</v>
      </c>
      <c r="M175" s="43">
        <f t="shared" si="27"/>
        <v>12284.82066</v>
      </c>
      <c r="N175" s="46">
        <f>VLOOKUP(F175,GDPpc_pop_area!A:C,2,0)</f>
        <v>524721</v>
      </c>
      <c r="O175" s="48">
        <f>VLOOKUP(F175,GDPpc_pop_area!A:J,7,0)</f>
        <v>55.07285322439534</v>
      </c>
      <c r="P175" s="43">
        <v>-749994</v>
      </c>
      <c r="Q175" s="43">
        <v>3</v>
      </c>
      <c r="R175" s="49">
        <f t="shared" si="25"/>
        <v>29092.085379136573</v>
      </c>
      <c r="S175" s="49">
        <f>(R175*J175)/SUM(R$173:R$175)</f>
        <v>7296.57128186308</v>
      </c>
      <c r="T175" s="49"/>
      <c r="U175" s="50">
        <f t="shared" si="29"/>
        <v>3828664179.590477</v>
      </c>
      <c r="V175" s="43"/>
      <c r="W175" s="48">
        <f t="shared" si="30"/>
        <v>3829661664.781535</v>
      </c>
      <c r="X175" s="48"/>
      <c r="Y175" s="43"/>
      <c r="Z175" s="48">
        <f t="shared" si="31"/>
        <v>11810508.67397543</v>
      </c>
      <c r="AA175" s="48"/>
      <c r="AB175" s="43"/>
      <c r="AC175" s="48">
        <f t="shared" si="32"/>
        <v>27792338.312389694</v>
      </c>
      <c r="AD175" s="48"/>
      <c r="AE175" s="48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</row>
    <row r="176" spans="1:55" ht="12.75">
      <c r="A176" s="43">
        <f t="shared" si="26"/>
        <v>-740001</v>
      </c>
      <c r="B176" s="44">
        <v>-74</v>
      </c>
      <c r="C176" s="44">
        <v>-1</v>
      </c>
      <c r="D176" s="45">
        <v>0.493</v>
      </c>
      <c r="E176" s="44">
        <v>19172</v>
      </c>
      <c r="F176" s="44" t="s">
        <v>47</v>
      </c>
      <c r="G176" s="44" t="s">
        <v>64</v>
      </c>
      <c r="H176" s="46">
        <f>VLOOKUP(A176,Area_pop!A:E,4,0)</f>
        <v>2322</v>
      </c>
      <c r="I176" s="43"/>
      <c r="J176" s="47">
        <f t="shared" si="28"/>
        <v>2322.385913198216</v>
      </c>
      <c r="K176" s="43">
        <f>VLOOKUP(A176,Area_pop!A:E,5,0)</f>
        <v>12096</v>
      </c>
      <c r="L176" s="45">
        <v>4773.68</v>
      </c>
      <c r="M176" s="43">
        <f t="shared" si="27"/>
        <v>12363.8312</v>
      </c>
      <c r="N176" s="46">
        <f>VLOOKUP(F176,GDPpc_pop_area!A:C,2,0)</f>
        <v>459654</v>
      </c>
      <c r="O176" s="48">
        <f>VLOOKUP(F176,GDPpc_pop_area!A:J,7,0)</f>
        <v>3.8451946749824404</v>
      </c>
      <c r="P176" s="43">
        <v>-740001</v>
      </c>
      <c r="Q176" s="43">
        <v>3</v>
      </c>
      <c r="R176" s="49">
        <f t="shared" si="25"/>
        <v>23437.879581062527</v>
      </c>
      <c r="S176" s="49">
        <f>(R176*J176)/SUM(R$176:R$178)</f>
        <v>1975.997763729231</v>
      </c>
      <c r="T176" s="49">
        <f>SUM(S176:S178)</f>
        <v>2322.385913198216</v>
      </c>
      <c r="U176" s="50">
        <f t="shared" si="29"/>
        <v>908275276.089196</v>
      </c>
      <c r="V176" s="43"/>
      <c r="W176" s="48">
        <f t="shared" si="30"/>
        <v>908511909.8326652</v>
      </c>
      <c r="X176" s="48">
        <f>SUM(W176:W178)</f>
        <v>1039552303.2066226</v>
      </c>
      <c r="Y176" s="43"/>
      <c r="Z176" s="48">
        <f t="shared" si="31"/>
        <v>2801810.8989011105</v>
      </c>
      <c r="AA176" s="48">
        <f>SUM(Z176:Z178)</f>
        <v>3205933.726987169</v>
      </c>
      <c r="AB176" s="43"/>
      <c r="AC176" s="48">
        <f t="shared" si="32"/>
        <v>6593185.656870577</v>
      </c>
      <c r="AD176" s="48">
        <f>SUM(AC176:AC178)</f>
        <v>7544162.339413997</v>
      </c>
      <c r="AE176" s="48">
        <f>SUM(D176:D178)</f>
        <v>1</v>
      </c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</row>
    <row r="177" spans="1:55" ht="12.75">
      <c r="A177" s="43">
        <f t="shared" si="26"/>
        <v>-740001</v>
      </c>
      <c r="B177" s="44">
        <v>-74</v>
      </c>
      <c r="C177" s="44">
        <v>-1</v>
      </c>
      <c r="D177" s="45">
        <v>0.008</v>
      </c>
      <c r="E177" s="44">
        <v>19172</v>
      </c>
      <c r="F177" s="44" t="s">
        <v>15</v>
      </c>
      <c r="G177" s="44" t="s">
        <v>64</v>
      </c>
      <c r="H177" s="46">
        <f>VLOOKUP(A177,Area_pop!A:E,4,0)</f>
        <v>2322</v>
      </c>
      <c r="I177" s="43"/>
      <c r="J177" s="47">
        <f t="shared" si="28"/>
        <v>2322.385913198216</v>
      </c>
      <c r="K177" s="43">
        <f>VLOOKUP(A177,Area_pop!A:E,5,0)</f>
        <v>12096</v>
      </c>
      <c r="L177" s="45">
        <v>4773.68</v>
      </c>
      <c r="M177" s="43">
        <f t="shared" si="27"/>
        <v>12363.8312</v>
      </c>
      <c r="N177" s="46">
        <f>VLOOKUP(F177,GDPpc_pop_area!A:C,2,0)</f>
        <v>332607</v>
      </c>
      <c r="O177" s="48">
        <f>VLOOKUP(F177,GDPpc_pop_area!A:J,7,0)</f>
        <v>10.068714895519845</v>
      </c>
      <c r="P177" s="43">
        <v>-740001</v>
      </c>
      <c r="Q177" s="43">
        <v>3</v>
      </c>
      <c r="R177" s="49">
        <f t="shared" si="25"/>
        <v>995.9031309530641</v>
      </c>
      <c r="S177" s="49">
        <f>(R177*J177)/SUM(R$176:R$178)</f>
        <v>83.96247420113171</v>
      </c>
      <c r="T177" s="49"/>
      <c r="U177" s="50">
        <f t="shared" si="29"/>
        <v>27926506.656615816</v>
      </c>
      <c r="V177" s="43"/>
      <c r="W177" s="48">
        <f t="shared" si="30"/>
        <v>27933782.373555537</v>
      </c>
      <c r="X177" s="48"/>
      <c r="Y177" s="43"/>
      <c r="Z177" s="48">
        <f t="shared" si="31"/>
        <v>86146.56016581549</v>
      </c>
      <c r="AA177" s="48"/>
      <c r="AB177" s="43"/>
      <c r="AC177" s="48">
        <f t="shared" si="32"/>
        <v>202718.98617310633</v>
      </c>
      <c r="AD177" s="48"/>
      <c r="AE177" s="48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</row>
    <row r="178" spans="1:55" ht="12.75">
      <c r="A178" s="43">
        <f t="shared" si="26"/>
        <v>-740001</v>
      </c>
      <c r="B178" s="44">
        <v>-74</v>
      </c>
      <c r="C178" s="44">
        <v>-1</v>
      </c>
      <c r="D178" s="45">
        <v>0.499</v>
      </c>
      <c r="E178" s="44">
        <v>19172</v>
      </c>
      <c r="F178" s="44" t="s">
        <v>11</v>
      </c>
      <c r="G178" s="44" t="s">
        <v>64</v>
      </c>
      <c r="H178" s="46">
        <f>VLOOKUP(A178,Area_pop!A:E,4,0)</f>
        <v>2322</v>
      </c>
      <c r="I178" s="43"/>
      <c r="J178" s="47">
        <f t="shared" si="28"/>
        <v>2322.385913198216</v>
      </c>
      <c r="K178" s="43">
        <f>VLOOKUP(A178,Area_pop!A:E,5,0)</f>
        <v>12096</v>
      </c>
      <c r="L178" s="45">
        <v>4773.68</v>
      </c>
      <c r="M178" s="43">
        <f t="shared" si="27"/>
        <v>12363.8312</v>
      </c>
      <c r="N178" s="46">
        <f>VLOOKUP(F178,GDPpc_pop_area!A:C,2,0)</f>
        <v>392796</v>
      </c>
      <c r="O178" s="48">
        <f>VLOOKUP(F178,GDPpc_pop_area!A:J,7,0)</f>
        <v>0.5045271949738838</v>
      </c>
      <c r="P178" s="43">
        <v>-740001</v>
      </c>
      <c r="Q178" s="43">
        <v>3</v>
      </c>
      <c r="R178" s="49">
        <f t="shared" si="25"/>
        <v>3112.7066481588267</v>
      </c>
      <c r="S178" s="49">
        <f>(R178*J178)/SUM(R$176:R$178)</f>
        <v>262.4256752678528</v>
      </c>
      <c r="T178" s="49"/>
      <c r="U178" s="50">
        <f t="shared" si="29"/>
        <v>103079755.54251151</v>
      </c>
      <c r="V178" s="43"/>
      <c r="W178" s="48">
        <f t="shared" si="30"/>
        <v>103106611.00040191</v>
      </c>
      <c r="X178" s="48"/>
      <c r="Y178" s="43"/>
      <c r="Z178" s="48">
        <f t="shared" si="31"/>
        <v>317976.26792024303</v>
      </c>
      <c r="AA178" s="48"/>
      <c r="AB178" s="43"/>
      <c r="AC178" s="48">
        <f t="shared" si="32"/>
        <v>748257.6963703134</v>
      </c>
      <c r="AD178" s="48"/>
      <c r="AE178" s="48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</row>
    <row r="179" spans="1:55" ht="12.75">
      <c r="A179" s="43">
        <f t="shared" si="26"/>
        <v>-739999</v>
      </c>
      <c r="B179" s="44">
        <v>-74</v>
      </c>
      <c r="C179" s="44">
        <v>1</v>
      </c>
      <c r="D179" s="45">
        <v>0.132</v>
      </c>
      <c r="E179" s="44">
        <v>19170</v>
      </c>
      <c r="F179" s="44" t="s">
        <v>6</v>
      </c>
      <c r="G179" s="44" t="s">
        <v>64</v>
      </c>
      <c r="H179" s="46">
        <f>VLOOKUP(A179,Area_pop!A:E,4,0)</f>
        <v>12468</v>
      </c>
      <c r="I179" s="43"/>
      <c r="J179" s="47">
        <f t="shared" si="28"/>
        <v>12470.07216440799</v>
      </c>
      <c r="K179" s="43">
        <f>VLOOKUP(A179,Area_pop!A:E,5,0)</f>
        <v>12096</v>
      </c>
      <c r="L179" s="45">
        <v>4772.224</v>
      </c>
      <c r="M179" s="43">
        <f t="shared" si="27"/>
        <v>12360.060159999999</v>
      </c>
      <c r="N179" s="46">
        <f>VLOOKUP(F179,GDPpc_pop_area!A:C,2,0)</f>
        <v>751865</v>
      </c>
      <c r="O179" s="48">
        <f>VLOOKUP(F179,GDPpc_pop_area!A:J,7,0)</f>
        <v>6.767220755988341</v>
      </c>
      <c r="P179" s="43">
        <v>-739999</v>
      </c>
      <c r="Q179" s="43">
        <v>3</v>
      </c>
      <c r="R179" s="49">
        <f aca="true" t="shared" si="33" ref="R179:R242">D179*O179*M179</f>
        <v>11040.909747122188</v>
      </c>
      <c r="S179" s="49">
        <f>(R179*J179)/SUM(R$179:R$181)</f>
        <v>3435.3496166237355</v>
      </c>
      <c r="T179" s="49">
        <f>SUM(S179:S181)</f>
        <v>12470.07216440799</v>
      </c>
      <c r="U179" s="50">
        <f t="shared" si="29"/>
        <v>2582919139.5028048</v>
      </c>
      <c r="V179" s="43"/>
      <c r="W179" s="48">
        <f t="shared" si="30"/>
        <v>2583592069.6608186</v>
      </c>
      <c r="X179" s="48">
        <f>SUM(W179:W181)</f>
        <v>8082641295.13974</v>
      </c>
      <c r="Y179" s="43"/>
      <c r="Z179" s="48">
        <f t="shared" si="31"/>
        <v>7967684.672866236</v>
      </c>
      <c r="AA179" s="48">
        <f>SUM(Z179:Z181)</f>
        <v>24926511.39466271</v>
      </c>
      <c r="AB179" s="43"/>
      <c r="AC179" s="48">
        <f t="shared" si="32"/>
        <v>18749453.906476267</v>
      </c>
      <c r="AD179" s="48">
        <f>SUM(AC179:AC181)</f>
        <v>58656748.557716176</v>
      </c>
      <c r="AE179" s="48">
        <f>SUM(D179:D181)</f>
        <v>1.0010000000000001</v>
      </c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</row>
    <row r="180" spans="1:55" ht="12.75">
      <c r="A180" s="43">
        <f t="shared" si="26"/>
        <v>-739999</v>
      </c>
      <c r="B180" s="44">
        <v>-74</v>
      </c>
      <c r="C180" s="44">
        <v>1</v>
      </c>
      <c r="D180" s="45">
        <v>0.33</v>
      </c>
      <c r="E180" s="44">
        <v>19170</v>
      </c>
      <c r="F180" s="44" t="s">
        <v>47</v>
      </c>
      <c r="G180" s="44" t="s">
        <v>64</v>
      </c>
      <c r="H180" s="46">
        <f>VLOOKUP(A180,Area_pop!A:E,4,0)</f>
        <v>12468</v>
      </c>
      <c r="I180" s="43"/>
      <c r="J180" s="47">
        <f t="shared" si="28"/>
        <v>12470.07216440799</v>
      </c>
      <c r="K180" s="43">
        <f>VLOOKUP(A180,Area_pop!A:E,5,0)</f>
        <v>12096</v>
      </c>
      <c r="L180" s="45">
        <v>4772.224</v>
      </c>
      <c r="M180" s="43">
        <f t="shared" si="27"/>
        <v>12360.060159999999</v>
      </c>
      <c r="N180" s="46">
        <f>VLOOKUP(F180,GDPpc_pop_area!A:C,2,0)</f>
        <v>459654</v>
      </c>
      <c r="O180" s="48">
        <f>VLOOKUP(F180,GDPpc_pop_area!A:J,7,0)</f>
        <v>3.8451946749824404</v>
      </c>
      <c r="P180" s="43">
        <v>-739999</v>
      </c>
      <c r="Q180" s="43">
        <v>3</v>
      </c>
      <c r="R180" s="49">
        <f t="shared" si="33"/>
        <v>15683.85637819922</v>
      </c>
      <c r="S180" s="49">
        <f>(R180*J180)/SUM(R$179:R$181)</f>
        <v>4879.990076005476</v>
      </c>
      <c r="T180" s="49"/>
      <c r="U180" s="50">
        <f t="shared" si="29"/>
        <v>2243106958.396221</v>
      </c>
      <c r="V180" s="43"/>
      <c r="W180" s="48">
        <f t="shared" si="30"/>
        <v>2243691356.992705</v>
      </c>
      <c r="X180" s="48"/>
      <c r="Y180" s="43"/>
      <c r="Z180" s="48">
        <f t="shared" si="31"/>
        <v>6919445.77694116</v>
      </c>
      <c r="AA180" s="48"/>
      <c r="AB180" s="43"/>
      <c r="AC180" s="48">
        <f t="shared" si="32"/>
        <v>16282751.51185795</v>
      </c>
      <c r="AD180" s="48"/>
      <c r="AE180" s="48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</row>
    <row r="181" spans="1:55" ht="12.75">
      <c r="A181" s="43">
        <f t="shared" si="26"/>
        <v>-739999</v>
      </c>
      <c r="B181" s="44">
        <v>-74</v>
      </c>
      <c r="C181" s="44">
        <v>1</v>
      </c>
      <c r="D181" s="45">
        <v>0.539</v>
      </c>
      <c r="E181" s="44">
        <v>19170</v>
      </c>
      <c r="F181" s="44" t="s">
        <v>14</v>
      </c>
      <c r="G181" s="44" t="s">
        <v>64</v>
      </c>
      <c r="H181" s="46">
        <f>VLOOKUP(A181,Area_pop!A:E,4,0)</f>
        <v>12468</v>
      </c>
      <c r="I181" s="43"/>
      <c r="J181" s="47">
        <f t="shared" si="28"/>
        <v>12470.07216440799</v>
      </c>
      <c r="K181" s="43">
        <f>VLOOKUP(A181,Area_pop!A:E,5,0)</f>
        <v>12096</v>
      </c>
      <c r="L181" s="45">
        <v>4772.224</v>
      </c>
      <c r="M181" s="43">
        <f t="shared" si="27"/>
        <v>12360.060159999999</v>
      </c>
      <c r="N181" s="46">
        <f>VLOOKUP(F181,GDPpc_pop_area!A:C,2,0)</f>
        <v>783326</v>
      </c>
      <c r="O181" s="48">
        <f>VLOOKUP(F181,GDPpc_pop_area!A:J,7,0)</f>
        <v>2.004322641131107</v>
      </c>
      <c r="P181" s="43">
        <v>-739999</v>
      </c>
      <c r="Q181" s="43">
        <v>3</v>
      </c>
      <c r="R181" s="49">
        <f t="shared" si="33"/>
        <v>13352.94260076808</v>
      </c>
      <c r="S181" s="49">
        <f>(R181*J181)/SUM(R$179:R$181)</f>
        <v>4154.732471778777</v>
      </c>
      <c r="T181" s="49"/>
      <c r="U181" s="50">
        <f t="shared" si="29"/>
        <v>3254509968.1885824</v>
      </c>
      <c r="V181" s="43"/>
      <c r="W181" s="48">
        <f t="shared" si="30"/>
        <v>3255357868.486217</v>
      </c>
      <c r="X181" s="48"/>
      <c r="Y181" s="43"/>
      <c r="Z181" s="48">
        <f t="shared" si="31"/>
        <v>10039380.944855316</v>
      </c>
      <c r="AA181" s="48"/>
      <c r="AB181" s="43"/>
      <c r="AC181" s="48">
        <f t="shared" si="32"/>
        <v>23624543.139381964</v>
      </c>
      <c r="AD181" s="48"/>
      <c r="AE181" s="48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</row>
    <row r="182" spans="1:55" ht="12.75">
      <c r="A182" s="43">
        <f t="shared" si="26"/>
        <v>-739995</v>
      </c>
      <c r="B182" s="44">
        <v>-74</v>
      </c>
      <c r="C182" s="44">
        <v>5</v>
      </c>
      <c r="D182" s="45">
        <v>0.142</v>
      </c>
      <c r="E182" s="44">
        <v>19166</v>
      </c>
      <c r="F182" s="44" t="s">
        <v>8</v>
      </c>
      <c r="G182" s="44" t="s">
        <v>64</v>
      </c>
      <c r="H182" s="46">
        <f>VLOOKUP(A182,Area_pop!A:E,4,0)</f>
        <v>942441</v>
      </c>
      <c r="I182" s="43"/>
      <c r="J182" s="47">
        <f t="shared" si="28"/>
        <v>942597.6323946768</v>
      </c>
      <c r="K182" s="43">
        <f>VLOOKUP(A182,Area_pop!A:E,5,0)</f>
        <v>12096</v>
      </c>
      <c r="L182" s="45">
        <v>4751.884</v>
      </c>
      <c r="M182" s="43">
        <f t="shared" si="27"/>
        <v>12307.37956</v>
      </c>
      <c r="N182" s="46">
        <f>VLOOKUP(F182,GDPpc_pop_area!A:C,2,0)</f>
        <v>731234</v>
      </c>
      <c r="O182" s="48">
        <f>VLOOKUP(F182,GDPpc_pop_area!A:J,7,0)</f>
        <v>55.96704885914601</v>
      </c>
      <c r="P182" s="43">
        <v>-739995</v>
      </c>
      <c r="Q182" s="43">
        <v>3</v>
      </c>
      <c r="R182" s="49">
        <f t="shared" si="33"/>
        <v>97810.69526908563</v>
      </c>
      <c r="S182" s="49">
        <f>(R182*J182)/SUM(R$182:R$184)</f>
        <v>125415.17138388168</v>
      </c>
      <c r="T182" s="49">
        <f>SUM(S182:S184)</f>
        <v>942597.6323946768</v>
      </c>
      <c r="U182" s="50">
        <f t="shared" si="29"/>
        <v>91707837431.72133</v>
      </c>
      <c r="V182" s="43"/>
      <c r="W182" s="48">
        <f t="shared" si="30"/>
        <v>91731730153.94798</v>
      </c>
      <c r="X182" s="48">
        <f>SUM(W182:W184)</f>
        <v>577378292213.5878</v>
      </c>
      <c r="Y182" s="43"/>
      <c r="Z182" s="48">
        <f t="shared" si="31"/>
        <v>282896634.087852</v>
      </c>
      <c r="AA182" s="48">
        <f>SUM(Z182:Z184)</f>
        <v>1780609339.7398589</v>
      </c>
      <c r="AB182" s="43"/>
      <c r="AC182" s="48">
        <f t="shared" si="32"/>
        <v>665708749.6435002</v>
      </c>
      <c r="AD182" s="48">
        <f>SUM(AC182:AC184)</f>
        <v>4190107178.1350737</v>
      </c>
      <c r="AE182" s="48">
        <f>SUM(D182:D184)</f>
        <v>1</v>
      </c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</row>
    <row r="183" spans="1:55" ht="12.75">
      <c r="A183" s="43">
        <f t="shared" si="26"/>
        <v>-739995</v>
      </c>
      <c r="B183" s="44">
        <v>-74</v>
      </c>
      <c r="C183" s="44">
        <v>5</v>
      </c>
      <c r="D183" s="45">
        <v>0.635</v>
      </c>
      <c r="E183" s="44">
        <v>19166</v>
      </c>
      <c r="F183" s="44" t="s">
        <v>51</v>
      </c>
      <c r="G183" s="44" t="s">
        <v>64</v>
      </c>
      <c r="H183" s="46">
        <f>VLOOKUP(A183,Area_pop!A:E,4,0)</f>
        <v>942441</v>
      </c>
      <c r="I183" s="43"/>
      <c r="J183" s="47">
        <f t="shared" si="28"/>
        <v>942597.6323946768</v>
      </c>
      <c r="K183" s="43">
        <f>VLOOKUP(A183,Area_pop!A:E,5,0)</f>
        <v>12096</v>
      </c>
      <c r="L183" s="45">
        <v>4751.884</v>
      </c>
      <c r="M183" s="43">
        <f t="shared" si="27"/>
        <v>12307.37956</v>
      </c>
      <c r="N183" s="46">
        <f>VLOOKUP(F183,GDPpc_pop_area!A:C,2,0)</f>
        <v>524721</v>
      </c>
      <c r="O183" s="48">
        <f>VLOOKUP(F183,GDPpc_pop_area!A:J,7,0)</f>
        <v>55.07285322439534</v>
      </c>
      <c r="P183" s="43">
        <v>-739995</v>
      </c>
      <c r="Q183" s="43">
        <v>3</v>
      </c>
      <c r="R183" s="49">
        <f t="shared" si="33"/>
        <v>430404.59263385006</v>
      </c>
      <c r="S183" s="49">
        <f>(R183*J183)/SUM(R$182:R$184)</f>
        <v>551874.8803602968</v>
      </c>
      <c r="T183" s="49"/>
      <c r="U183" s="50">
        <f t="shared" si="29"/>
        <v>289580339097.5353</v>
      </c>
      <c r="V183" s="43"/>
      <c r="W183" s="48">
        <f t="shared" si="30"/>
        <v>289655783713.8093</v>
      </c>
      <c r="X183" s="48"/>
      <c r="Y183" s="43"/>
      <c r="Z183" s="48">
        <f t="shared" si="31"/>
        <v>893285737.8705927</v>
      </c>
      <c r="AA183" s="48"/>
      <c r="AB183" s="43"/>
      <c r="AC183" s="48">
        <f t="shared" si="32"/>
        <v>2102068600.248997</v>
      </c>
      <c r="AD183" s="48"/>
      <c r="AE183" s="48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</row>
    <row r="184" spans="1:55" ht="12.75">
      <c r="A184" s="43">
        <f t="shared" si="26"/>
        <v>-739995</v>
      </c>
      <c r="B184" s="44">
        <v>-74</v>
      </c>
      <c r="C184" s="44">
        <v>5</v>
      </c>
      <c r="D184" s="45">
        <v>0.223</v>
      </c>
      <c r="E184" s="44">
        <v>19166</v>
      </c>
      <c r="F184" s="44" t="s">
        <v>52</v>
      </c>
      <c r="G184" s="44" t="s">
        <v>64</v>
      </c>
      <c r="H184" s="46">
        <f>VLOOKUP(A184,Area_pop!A:E,4,0)</f>
        <v>942441</v>
      </c>
      <c r="I184" s="43"/>
      <c r="J184" s="47">
        <f t="shared" si="28"/>
        <v>942597.6323946768</v>
      </c>
      <c r="K184" s="43">
        <f>VLOOKUP(A184,Area_pop!A:E,5,0)</f>
        <v>12096</v>
      </c>
      <c r="L184" s="45">
        <v>4751.884</v>
      </c>
      <c r="M184" s="43">
        <f t="shared" si="27"/>
        <v>12307.37956</v>
      </c>
      <c r="N184" s="46">
        <f>VLOOKUP(F184,GDPpc_pop_area!A:C,2,0)</f>
        <v>738538</v>
      </c>
      <c r="O184" s="48">
        <f>VLOOKUP(F184,GDPpc_pop_area!A:J,7,0)</f>
        <v>75.39030005677465</v>
      </c>
      <c r="P184" s="43">
        <v>-739995</v>
      </c>
      <c r="Q184" s="43">
        <v>3</v>
      </c>
      <c r="R184" s="49">
        <f t="shared" si="33"/>
        <v>206912.11946084638</v>
      </c>
      <c r="S184" s="49">
        <f>(R184*J184)/SUM(R$182:R$184)</f>
        <v>265307.5806504983</v>
      </c>
      <c r="T184" s="49"/>
      <c r="U184" s="50">
        <f t="shared" si="29"/>
        <v>195939729998.4577</v>
      </c>
      <c r="V184" s="43"/>
      <c r="W184" s="48">
        <f t="shared" si="30"/>
        <v>195990778345.83044</v>
      </c>
      <c r="X184" s="48"/>
      <c r="Y184" s="43"/>
      <c r="Z184" s="48">
        <f t="shared" si="31"/>
        <v>604426967.7814143</v>
      </c>
      <c r="AA184" s="48"/>
      <c r="AB184" s="43"/>
      <c r="AC184" s="48">
        <f t="shared" si="32"/>
        <v>1422329828.2425764</v>
      </c>
      <c r="AD184" s="48"/>
      <c r="AE184" s="48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</row>
    <row r="185" spans="1:55" ht="12.75">
      <c r="A185" s="43">
        <f t="shared" si="26"/>
        <v>-739994</v>
      </c>
      <c r="B185" s="44">
        <v>-74</v>
      </c>
      <c r="C185" s="44">
        <v>6</v>
      </c>
      <c r="D185" s="45">
        <v>0.004</v>
      </c>
      <c r="E185" s="44">
        <v>19165</v>
      </c>
      <c r="F185" s="44" t="s">
        <v>0</v>
      </c>
      <c r="G185" s="44" t="s">
        <v>64</v>
      </c>
      <c r="H185" s="46">
        <f>VLOOKUP(A185,Area_pop!A:E,4,0)</f>
        <v>460502</v>
      </c>
      <c r="I185" s="43"/>
      <c r="J185" s="47">
        <f t="shared" si="28"/>
        <v>460578.53479741805</v>
      </c>
      <c r="K185" s="43">
        <f>VLOOKUP(A185,Area_pop!A:E,5,0)</f>
        <v>12096</v>
      </c>
      <c r="L185" s="45">
        <v>4743.174</v>
      </c>
      <c r="M185" s="43">
        <f t="shared" si="27"/>
        <v>12284.82066</v>
      </c>
      <c r="N185" s="46">
        <f>VLOOKUP(F185,GDPpc_pop_area!A:C,2,0)</f>
        <v>853744</v>
      </c>
      <c r="O185" s="48">
        <f>VLOOKUP(F185,GDPpc_pop_area!A:J,7,0)</f>
        <v>72.23585392007931</v>
      </c>
      <c r="P185" s="43">
        <v>-739994</v>
      </c>
      <c r="Q185" s="43">
        <v>3</v>
      </c>
      <c r="R185" s="49">
        <f t="shared" si="33"/>
        <v>3549.618042520529</v>
      </c>
      <c r="S185" s="49">
        <f>(R185*J185)/SUM(R$185:R$187)</f>
        <v>2375.7688372300836</v>
      </c>
      <c r="T185" s="49">
        <f>SUM(S185:S187)</f>
        <v>460578.5347974181</v>
      </c>
      <c r="U185" s="50">
        <f t="shared" si="29"/>
        <v>2028298390.1721604</v>
      </c>
      <c r="V185" s="43"/>
      <c r="W185" s="48">
        <f t="shared" si="30"/>
        <v>2028826824.5065238</v>
      </c>
      <c r="X185" s="48">
        <f>SUM(W185:W187)</f>
        <v>335485870506.7215</v>
      </c>
      <c r="Y185" s="43"/>
      <c r="Z185" s="48">
        <f t="shared" si="31"/>
        <v>6256812.97885494</v>
      </c>
      <c r="AA185" s="48">
        <f>SUM(Z185:Z187)</f>
        <v>1034623716.2550653</v>
      </c>
      <c r="AB185" s="43"/>
      <c r="AC185" s="48">
        <f t="shared" si="32"/>
        <v>14723452.4664343</v>
      </c>
      <c r="AD185" s="48">
        <f>SUM(AC185:AC187)</f>
        <v>2434663327.545216</v>
      </c>
      <c r="AE185" s="48">
        <f>SUM(D185:D187)</f>
        <v>1</v>
      </c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</row>
    <row r="186" spans="1:55" ht="12.75">
      <c r="A186" s="43">
        <f t="shared" si="26"/>
        <v>-739994</v>
      </c>
      <c r="B186" s="44">
        <v>-74</v>
      </c>
      <c r="C186" s="44">
        <v>6</v>
      </c>
      <c r="D186" s="45">
        <v>0.978</v>
      </c>
      <c r="E186" s="44">
        <v>19165</v>
      </c>
      <c r="F186" s="44" t="s">
        <v>8</v>
      </c>
      <c r="G186" s="44" t="s">
        <v>64</v>
      </c>
      <c r="H186" s="46">
        <f>VLOOKUP(A186,Area_pop!A:E,4,0)</f>
        <v>460502</v>
      </c>
      <c r="I186" s="43"/>
      <c r="J186" s="47">
        <f t="shared" si="28"/>
        <v>460578.53479741805</v>
      </c>
      <c r="K186" s="43">
        <f>VLOOKUP(A186,Area_pop!A:E,5,0)</f>
        <v>12096</v>
      </c>
      <c r="L186" s="45">
        <v>4743.174</v>
      </c>
      <c r="M186" s="43">
        <f t="shared" si="27"/>
        <v>12284.82066</v>
      </c>
      <c r="N186" s="46">
        <f>VLOOKUP(F186,GDPpc_pop_area!A:C,2,0)</f>
        <v>731234</v>
      </c>
      <c r="O186" s="48">
        <f>VLOOKUP(F186,GDPpc_pop_area!A:J,7,0)</f>
        <v>55.96704885914601</v>
      </c>
      <c r="P186" s="43">
        <v>-739994</v>
      </c>
      <c r="Q186" s="43">
        <v>3</v>
      </c>
      <c r="R186" s="49">
        <f t="shared" si="33"/>
        <v>672419.1646257768</v>
      </c>
      <c r="S186" s="49">
        <f>(R186*J186)/SUM(R$185:R$187)</f>
        <v>450051.94298027543</v>
      </c>
      <c r="T186" s="49"/>
      <c r="U186" s="50">
        <f t="shared" si="29"/>
        <v>329093282473.2387</v>
      </c>
      <c r="V186" s="43"/>
      <c r="W186" s="48">
        <f t="shared" si="30"/>
        <v>329179021430.83484</v>
      </c>
      <c r="X186" s="48"/>
      <c r="Y186" s="43"/>
      <c r="Z186" s="48">
        <f t="shared" si="31"/>
        <v>1015173670.2102113</v>
      </c>
      <c r="AA186" s="48"/>
      <c r="AB186" s="43"/>
      <c r="AC186" s="48">
        <f t="shared" si="32"/>
        <v>2388893727.3703074</v>
      </c>
      <c r="AD186" s="48"/>
      <c r="AE186" s="48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</row>
    <row r="187" spans="1:55" ht="12.75">
      <c r="A187" s="43">
        <f t="shared" si="26"/>
        <v>-739994</v>
      </c>
      <c r="B187" s="44">
        <v>-74</v>
      </c>
      <c r="C187" s="44">
        <v>6</v>
      </c>
      <c r="D187" s="45">
        <v>0.018</v>
      </c>
      <c r="E187" s="44">
        <v>19165</v>
      </c>
      <c r="F187" s="44" t="s">
        <v>51</v>
      </c>
      <c r="G187" s="44" t="s">
        <v>64</v>
      </c>
      <c r="H187" s="46">
        <f>VLOOKUP(A187,Area_pop!A:E,4,0)</f>
        <v>460502</v>
      </c>
      <c r="I187" s="43"/>
      <c r="J187" s="47">
        <f t="shared" si="28"/>
        <v>460578.53479741805</v>
      </c>
      <c r="K187" s="43">
        <f>VLOOKUP(A187,Area_pop!A:E,5,0)</f>
        <v>12096</v>
      </c>
      <c r="L187" s="45">
        <v>4743.174</v>
      </c>
      <c r="M187" s="43">
        <f t="shared" si="27"/>
        <v>12284.82066</v>
      </c>
      <c r="N187" s="46">
        <f>VLOOKUP(F187,GDPpc_pop_area!A:C,2,0)</f>
        <v>524721</v>
      </c>
      <c r="O187" s="48">
        <f>VLOOKUP(F187,GDPpc_pop_area!A:J,7,0)</f>
        <v>55.07285322439534</v>
      </c>
      <c r="P187" s="43">
        <v>-739994</v>
      </c>
      <c r="Q187" s="43">
        <v>3</v>
      </c>
      <c r="R187" s="49">
        <f t="shared" si="33"/>
        <v>12178.082251731588</v>
      </c>
      <c r="S187" s="49">
        <f>(R187*J187)/SUM(R$185:R$187)</f>
        <v>8150.822979912591</v>
      </c>
      <c r="T187" s="49"/>
      <c r="U187" s="50">
        <f t="shared" si="29"/>
        <v>4276907984.842715</v>
      </c>
      <c r="V187" s="43"/>
      <c r="W187" s="48">
        <f t="shared" si="30"/>
        <v>4278022251.380151</v>
      </c>
      <c r="X187" s="48"/>
      <c r="Y187" s="43"/>
      <c r="Z187" s="48">
        <f t="shared" si="31"/>
        <v>13193233.065999167</v>
      </c>
      <c r="AA187" s="48"/>
      <c r="AB187" s="43"/>
      <c r="AC187" s="48">
        <f t="shared" si="32"/>
        <v>31046147.70847405</v>
      </c>
      <c r="AD187" s="48"/>
      <c r="AE187" s="48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</row>
    <row r="188" spans="1:55" ht="12.75">
      <c r="A188" s="43">
        <f t="shared" si="26"/>
        <v>-739991</v>
      </c>
      <c r="B188" s="44">
        <v>-74</v>
      </c>
      <c r="C188" s="44">
        <v>9</v>
      </c>
      <c r="D188" s="45">
        <v>0.088</v>
      </c>
      <c r="E188" s="44">
        <v>19162</v>
      </c>
      <c r="F188" s="44" t="s">
        <v>5</v>
      </c>
      <c r="G188" s="44" t="s">
        <v>64</v>
      </c>
      <c r="H188" s="46">
        <f>VLOOKUP(A188,Area_pop!A:E,4,0)</f>
        <v>286964</v>
      </c>
      <c r="I188" s="43"/>
      <c r="J188" s="47">
        <f t="shared" si="28"/>
        <v>287011.693021108</v>
      </c>
      <c r="K188" s="43">
        <f>VLOOKUP(A188,Area_pop!A:E,5,0)</f>
        <v>10677</v>
      </c>
      <c r="L188" s="45">
        <v>4708.39</v>
      </c>
      <c r="M188" s="43">
        <f t="shared" si="27"/>
        <v>12194.7301</v>
      </c>
      <c r="N188" s="46">
        <f>VLOOKUP(F188,GDPpc_pop_area!A:C,2,0)</f>
        <v>353427</v>
      </c>
      <c r="O188" s="48">
        <f>VLOOKUP(F188,GDPpc_pop_area!A:J,7,0)</f>
        <v>44.66017726989806</v>
      </c>
      <c r="P188" s="43">
        <v>-739991</v>
      </c>
      <c r="Q188" s="43">
        <v>3</v>
      </c>
      <c r="R188" s="49">
        <f t="shared" si="33"/>
        <v>47926.455106161426</v>
      </c>
      <c r="S188" s="49">
        <f>(R188*J188)/SUM(R$188:R$190)</f>
        <v>33751.68749689882</v>
      </c>
      <c r="T188" s="49">
        <f>SUM(S188:S190)</f>
        <v>287011.693021108</v>
      </c>
      <c r="U188" s="50">
        <f t="shared" si="29"/>
        <v>11928757656.96646</v>
      </c>
      <c r="V188" s="43"/>
      <c r="W188" s="48">
        <f t="shared" si="30"/>
        <v>11931865466.518932</v>
      </c>
      <c r="X188" s="48">
        <f>SUM(W188:W190)</f>
        <v>130136851015.40106</v>
      </c>
      <c r="Y188" s="43"/>
      <c r="Z188" s="48">
        <f t="shared" si="31"/>
        <v>36797349.98132496</v>
      </c>
      <c r="AA188" s="48">
        <f>SUM(Z188:Z190)</f>
        <v>401336343.0654181</v>
      </c>
      <c r="AB188" s="43"/>
      <c r="AC188" s="48">
        <f t="shared" si="32"/>
        <v>86591054.45084554</v>
      </c>
      <c r="AD188" s="48">
        <f>SUM(AC188:AC190)</f>
        <v>944419561.5477177</v>
      </c>
      <c r="AE188" s="48">
        <f>SUM(D188:D190)</f>
        <v>0.9009999999999999</v>
      </c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</row>
    <row r="189" spans="1:55" ht="12.75">
      <c r="A189" s="43">
        <f t="shared" si="26"/>
        <v>-739991</v>
      </c>
      <c r="B189" s="44">
        <v>-74</v>
      </c>
      <c r="C189" s="44">
        <v>9</v>
      </c>
      <c r="D189" s="45">
        <v>0.728</v>
      </c>
      <c r="E189" s="44">
        <v>19162</v>
      </c>
      <c r="F189" s="44" t="s">
        <v>3</v>
      </c>
      <c r="G189" s="44" t="s">
        <v>64</v>
      </c>
      <c r="H189" s="46">
        <f>VLOOKUP(A189,Area_pop!A:E,4,0)</f>
        <v>286964</v>
      </c>
      <c r="I189" s="43"/>
      <c r="J189" s="47">
        <f t="shared" si="28"/>
        <v>287011.693021108</v>
      </c>
      <c r="K189" s="43">
        <f>VLOOKUP(A189,Area_pop!A:E,5,0)</f>
        <v>10677</v>
      </c>
      <c r="L189" s="45">
        <v>4708.39</v>
      </c>
      <c r="M189" s="43">
        <f t="shared" si="27"/>
        <v>12194.7301</v>
      </c>
      <c r="N189" s="46">
        <f>VLOOKUP(F189,GDPpc_pop_area!A:C,2,0)</f>
        <v>474660</v>
      </c>
      <c r="O189" s="48">
        <f>VLOOKUP(F189,GDPpc_pop_area!A:J,7,0)</f>
        <v>34.73095732040341</v>
      </c>
      <c r="P189" s="43">
        <v>-739991</v>
      </c>
      <c r="Q189" s="43">
        <v>3</v>
      </c>
      <c r="R189" s="49">
        <f t="shared" si="33"/>
        <v>308333.22566369147</v>
      </c>
      <c r="S189" s="49">
        <f>(R189*J189)/SUM(R$188:R$190)</f>
        <v>217140.33834673918</v>
      </c>
      <c r="T189" s="49"/>
      <c r="U189" s="50">
        <f t="shared" si="29"/>
        <v>103067832999.66322</v>
      </c>
      <c r="V189" s="43"/>
      <c r="W189" s="48">
        <f t="shared" si="30"/>
        <v>103094685351.36324</v>
      </c>
      <c r="X189" s="48"/>
      <c r="Y189" s="43"/>
      <c r="Z189" s="48">
        <f t="shared" si="31"/>
        <v>317939489.7414526</v>
      </c>
      <c r="AA189" s="48"/>
      <c r="AB189" s="43"/>
      <c r="AC189" s="48">
        <f t="shared" si="32"/>
        <v>748171150.4292643</v>
      </c>
      <c r="AD189" s="48"/>
      <c r="AE189" s="48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</row>
    <row r="190" spans="1:55" ht="12.75">
      <c r="A190" s="43">
        <f t="shared" si="26"/>
        <v>-739991</v>
      </c>
      <c r="B190" s="44">
        <v>-74</v>
      </c>
      <c r="C190" s="44">
        <v>9</v>
      </c>
      <c r="D190" s="45">
        <v>0.085</v>
      </c>
      <c r="E190" s="44">
        <v>19162</v>
      </c>
      <c r="F190" s="44" t="s">
        <v>55</v>
      </c>
      <c r="G190" s="44" t="s">
        <v>64</v>
      </c>
      <c r="H190" s="46">
        <f>VLOOKUP(A190,Area_pop!A:E,4,0)</f>
        <v>286964</v>
      </c>
      <c r="I190" s="43"/>
      <c r="J190" s="47">
        <f t="shared" si="28"/>
        <v>287011.693021108</v>
      </c>
      <c r="K190" s="43">
        <f>VLOOKUP(A190,Area_pop!A:E,5,0)</f>
        <v>10677</v>
      </c>
      <c r="L190" s="45">
        <v>4708.39</v>
      </c>
      <c r="M190" s="43">
        <f t="shared" si="27"/>
        <v>12194.7301</v>
      </c>
      <c r="N190" s="46">
        <f>VLOOKUP(F190,GDPpc_pop_area!A:C,2,0)</f>
        <v>418231</v>
      </c>
      <c r="O190" s="48">
        <f>VLOOKUP(F190,GDPpc_pop_area!A:J,7,0)</f>
        <v>49.480312930476146</v>
      </c>
      <c r="P190" s="43">
        <v>-739991</v>
      </c>
      <c r="Q190" s="43">
        <v>3</v>
      </c>
      <c r="R190" s="49">
        <f t="shared" si="33"/>
        <v>51288.92022330922</v>
      </c>
      <c r="S190" s="49">
        <f>(R190*J190)/SUM(R$188:R$190)</f>
        <v>36119.66717746997</v>
      </c>
      <c r="T190" s="49"/>
      <c r="U190" s="50">
        <f t="shared" si="29"/>
        <v>15106364523.300444</v>
      </c>
      <c r="V190" s="43"/>
      <c r="W190" s="48">
        <f t="shared" si="30"/>
        <v>15110300197.518892</v>
      </c>
      <c r="X190" s="48"/>
      <c r="Y190" s="43"/>
      <c r="Z190" s="48">
        <f t="shared" si="31"/>
        <v>46599503.34264055</v>
      </c>
      <c r="AA190" s="48"/>
      <c r="AB190" s="43"/>
      <c r="AC190" s="48">
        <f t="shared" si="32"/>
        <v>109657356.66760789</v>
      </c>
      <c r="AD190" s="48"/>
      <c r="AE190" s="48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</row>
    <row r="191" spans="1:55" ht="12.75">
      <c r="A191" s="43">
        <f t="shared" si="26"/>
        <v>-739990</v>
      </c>
      <c r="B191" s="44">
        <v>-74</v>
      </c>
      <c r="C191" s="44">
        <v>10</v>
      </c>
      <c r="D191" s="45">
        <v>0.153</v>
      </c>
      <c r="E191" s="44">
        <v>19161</v>
      </c>
      <c r="F191" s="44" t="s">
        <v>54</v>
      </c>
      <c r="G191" s="44" t="s">
        <v>64</v>
      </c>
      <c r="H191" s="46">
        <f>VLOOKUP(A191,Area_pop!A:E,4,0)</f>
        <v>527054</v>
      </c>
      <c r="I191" s="43"/>
      <c r="J191" s="47">
        <f t="shared" si="28"/>
        <v>527141.5956480501</v>
      </c>
      <c r="K191" s="43">
        <f>VLOOKUP(A191,Area_pop!A:E,5,0)</f>
        <v>12096</v>
      </c>
      <c r="L191" s="45">
        <v>4693.923</v>
      </c>
      <c r="M191" s="43">
        <f t="shared" si="27"/>
        <v>12157.260569999999</v>
      </c>
      <c r="N191" s="46">
        <f>VLOOKUP(F191,GDPpc_pop_area!A:C,2,0)</f>
        <v>984697</v>
      </c>
      <c r="O191" s="48">
        <f>VLOOKUP(F191,GDPpc_pop_area!A:J,7,0)</f>
        <v>19.45539085001508</v>
      </c>
      <c r="P191" s="43">
        <v>-739990</v>
      </c>
      <c r="Q191" s="43">
        <v>3</v>
      </c>
      <c r="R191" s="49">
        <f t="shared" si="33"/>
        <v>36188.21117638854</v>
      </c>
      <c r="S191" s="49">
        <f>(R191*J191)/SUM(R$191:R$193)</f>
        <v>45171.574055983096</v>
      </c>
      <c r="T191" s="52">
        <f>SUM(S191:S193)</f>
        <v>527141.5956480501</v>
      </c>
      <c r="U191" s="50">
        <f t="shared" si="29"/>
        <v>44480313458.204384</v>
      </c>
      <c r="V191" s="43"/>
      <c r="W191" s="48">
        <f t="shared" si="30"/>
        <v>44491901952.751564</v>
      </c>
      <c r="X191" s="48">
        <f>SUM(W191:W193)</f>
        <v>253927926524.09387</v>
      </c>
      <c r="Y191" s="43"/>
      <c r="Z191" s="48">
        <f t="shared" si="31"/>
        <v>137211075.0061814</v>
      </c>
      <c r="AA191" s="48">
        <f>SUM(Z191:Z193)</f>
        <v>783102592.6799428</v>
      </c>
      <c r="AB191" s="43"/>
      <c r="AC191" s="48">
        <f t="shared" si="32"/>
        <v>322883350.92470413</v>
      </c>
      <c r="AD191" s="48">
        <f>SUM(AC191:AC193)</f>
        <v>1842787028.896411</v>
      </c>
      <c r="AE191" s="48">
        <f>SUM(D191:D193)</f>
        <v>1</v>
      </c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</row>
    <row r="192" spans="1:55" ht="12.75">
      <c r="A192" s="43">
        <f t="shared" si="26"/>
        <v>-739990</v>
      </c>
      <c r="B192" s="44">
        <v>-74</v>
      </c>
      <c r="C192" s="44">
        <v>10</v>
      </c>
      <c r="D192" s="45">
        <v>0.236</v>
      </c>
      <c r="E192" s="44">
        <v>19161</v>
      </c>
      <c r="F192" s="44" t="s">
        <v>5</v>
      </c>
      <c r="G192" s="44" t="s">
        <v>64</v>
      </c>
      <c r="H192" s="46">
        <f>VLOOKUP(A192,Area_pop!A:E,4,0)</f>
        <v>527054</v>
      </c>
      <c r="I192" s="43"/>
      <c r="J192" s="47">
        <f t="shared" si="28"/>
        <v>527141.5956480501</v>
      </c>
      <c r="K192" s="43">
        <f>VLOOKUP(A192,Area_pop!A:E,5,0)</f>
        <v>12096</v>
      </c>
      <c r="L192" s="45">
        <v>4693.923</v>
      </c>
      <c r="M192" s="43">
        <f t="shared" si="27"/>
        <v>12157.260569999999</v>
      </c>
      <c r="N192" s="46">
        <f>VLOOKUP(F192,GDPpc_pop_area!A:C,2,0)</f>
        <v>353427</v>
      </c>
      <c r="O192" s="48">
        <f>VLOOKUP(F192,GDPpc_pop_area!A:J,7,0)</f>
        <v>44.66017726989806</v>
      </c>
      <c r="P192" s="43">
        <v>-739990</v>
      </c>
      <c r="Q192" s="43">
        <v>3</v>
      </c>
      <c r="R192" s="49">
        <f t="shared" si="33"/>
        <v>128135.11727271987</v>
      </c>
      <c r="S192" s="49">
        <f>(R192*J192)/SUM(R$191:R$193)</f>
        <v>159943.3835191401</v>
      </c>
      <c r="T192" s="49"/>
      <c r="U192" s="50">
        <f t="shared" si="29"/>
        <v>56528310207.01913</v>
      </c>
      <c r="V192" s="43"/>
      <c r="W192" s="48">
        <f t="shared" si="30"/>
        <v>56543037576.58254</v>
      </c>
      <c r="X192" s="48"/>
      <c r="Y192" s="43"/>
      <c r="Z192" s="48">
        <f t="shared" si="31"/>
        <v>174376248.92360872</v>
      </c>
      <c r="AA192" s="48"/>
      <c r="AB192" s="43"/>
      <c r="AC192" s="48">
        <f t="shared" si="32"/>
        <v>410339963.96864206</v>
      </c>
      <c r="AD192" s="48"/>
      <c r="AE192" s="48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</row>
    <row r="193" spans="1:55" ht="12.75">
      <c r="A193" s="43">
        <f t="shared" si="26"/>
        <v>-739990</v>
      </c>
      <c r="B193" s="44">
        <v>-74</v>
      </c>
      <c r="C193" s="44">
        <v>10</v>
      </c>
      <c r="D193" s="45">
        <v>0.611</v>
      </c>
      <c r="E193" s="44">
        <v>19161</v>
      </c>
      <c r="F193" s="44" t="s">
        <v>3</v>
      </c>
      <c r="G193" s="44" t="s">
        <v>64</v>
      </c>
      <c r="H193" s="46">
        <f>VLOOKUP(A193,Area_pop!A:E,4,0)</f>
        <v>527054</v>
      </c>
      <c r="I193" s="43"/>
      <c r="J193" s="47">
        <f t="shared" si="28"/>
        <v>527141.5956480501</v>
      </c>
      <c r="K193" s="43">
        <f>VLOOKUP(A193,Area_pop!A:E,5,0)</f>
        <v>12096</v>
      </c>
      <c r="L193" s="45">
        <v>4693.923</v>
      </c>
      <c r="M193" s="43">
        <f t="shared" si="27"/>
        <v>12157.260569999999</v>
      </c>
      <c r="N193" s="46">
        <f>VLOOKUP(F193,GDPpc_pop_area!A:C,2,0)</f>
        <v>474660</v>
      </c>
      <c r="O193" s="48">
        <f>VLOOKUP(F193,GDPpc_pop_area!A:J,7,0)</f>
        <v>34.73095732040341</v>
      </c>
      <c r="P193" s="43">
        <v>-739990</v>
      </c>
      <c r="Q193" s="43">
        <v>3</v>
      </c>
      <c r="R193" s="49">
        <f t="shared" si="33"/>
        <v>257984.54507170254</v>
      </c>
      <c r="S193" s="49">
        <f>(R193*J193)/SUM(R$191:R$193)</f>
        <v>322026.6380729269</v>
      </c>
      <c r="T193" s="49"/>
      <c r="U193" s="50">
        <f t="shared" si="29"/>
        <v>152853164027.6955</v>
      </c>
      <c r="V193" s="43"/>
      <c r="W193" s="48">
        <f t="shared" si="30"/>
        <v>152892986994.75977</v>
      </c>
      <c r="X193" s="48"/>
      <c r="Y193" s="43"/>
      <c r="Z193" s="48">
        <f t="shared" si="31"/>
        <v>471515268.7501527</v>
      </c>
      <c r="AA193" s="48"/>
      <c r="AB193" s="43"/>
      <c r="AC193" s="48">
        <f t="shared" si="32"/>
        <v>1109563714.0030649</v>
      </c>
      <c r="AD193" s="48"/>
      <c r="AE193" s="48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</row>
    <row r="194" spans="1:55" ht="12.75">
      <c r="A194" s="43">
        <f aca="true" t="shared" si="34" ref="A194:A257">(B194*10000)+C194</f>
        <v>-730000</v>
      </c>
      <c r="B194" s="44">
        <v>-73</v>
      </c>
      <c r="C194" s="44">
        <v>0</v>
      </c>
      <c r="D194" s="45">
        <v>0.91</v>
      </c>
      <c r="E194" s="44">
        <v>19351</v>
      </c>
      <c r="F194" s="44" t="s">
        <v>47</v>
      </c>
      <c r="G194" s="44" t="s">
        <v>64</v>
      </c>
      <c r="H194" s="46">
        <f>VLOOKUP(A194,Area_pop!A:E,4,0)</f>
        <v>3024</v>
      </c>
      <c r="I194" s="43"/>
      <c r="J194" s="47">
        <f t="shared" si="28"/>
        <v>3024.502584630234</v>
      </c>
      <c r="K194" s="43">
        <f>VLOOKUP(A194,Area_pop!A:E,5,0)</f>
        <v>12096</v>
      </c>
      <c r="L194" s="45">
        <v>4773.68</v>
      </c>
      <c r="M194" s="43">
        <f aca="true" t="shared" si="35" ref="M194:M257">L194*2.59</f>
        <v>12363.8312</v>
      </c>
      <c r="N194" s="46">
        <f>VLOOKUP(F194,GDPpc_pop_area!A:C,2,0)</f>
        <v>459654</v>
      </c>
      <c r="O194" s="48">
        <f>VLOOKUP(F194,GDPpc_pop_area!A:J,7,0)</f>
        <v>3.8451946749824404</v>
      </c>
      <c r="P194" s="43">
        <v>-730000</v>
      </c>
      <c r="Q194" s="43">
        <v>3</v>
      </c>
      <c r="R194" s="49">
        <f t="shared" si="33"/>
        <v>43262.6174822858</v>
      </c>
      <c r="S194" s="49">
        <f>(R194*J194)/SUM(R$194:R$196)</f>
        <v>2877.4407565659703</v>
      </c>
      <c r="T194" s="49">
        <f>SUM(S194:S196)</f>
        <v>3024.5025846302337</v>
      </c>
      <c r="U194" s="50">
        <f t="shared" si="29"/>
        <v>1322627153.5185745</v>
      </c>
      <c r="V194" s="43"/>
      <c r="W194" s="48">
        <f t="shared" si="30"/>
        <v>1322971738.7151449</v>
      </c>
      <c r="X194" s="48">
        <f>SUM(W194:W196)</f>
        <v>1438052919.341687</v>
      </c>
      <c r="Y194" s="43"/>
      <c r="Z194" s="48">
        <f t="shared" si="31"/>
        <v>4079986.840406934</v>
      </c>
      <c r="AA194" s="48">
        <f>SUM(Z194:Z196)</f>
        <v>4434892.156064536</v>
      </c>
      <c r="AB194" s="43"/>
      <c r="AC194" s="48">
        <f t="shared" si="32"/>
        <v>9600972.9732089</v>
      </c>
      <c r="AD194" s="48">
        <f>SUM(AC194:AC196)</f>
        <v>10436131.633509127</v>
      </c>
      <c r="AE194" s="48">
        <f>SUM(D194:D196)</f>
        <v>1</v>
      </c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</row>
    <row r="195" spans="1:55" ht="12.75">
      <c r="A195" s="43">
        <f t="shared" si="34"/>
        <v>-730000</v>
      </c>
      <c r="B195" s="44">
        <v>-73</v>
      </c>
      <c r="C195" s="44">
        <v>0</v>
      </c>
      <c r="D195" s="45">
        <v>0.089</v>
      </c>
      <c r="E195" s="44">
        <v>19351</v>
      </c>
      <c r="F195" s="44" t="s">
        <v>14</v>
      </c>
      <c r="G195" s="44" t="s">
        <v>64</v>
      </c>
      <c r="H195" s="46">
        <f>VLOOKUP(A195,Area_pop!A:E,4,0)</f>
        <v>3024</v>
      </c>
      <c r="I195" s="43"/>
      <c r="J195" s="47">
        <f aca="true" t="shared" si="36" ref="J195:J258">H195*$H$290</f>
        <v>3024.502584630234</v>
      </c>
      <c r="K195" s="43">
        <f>VLOOKUP(A195,Area_pop!A:E,5,0)</f>
        <v>12096</v>
      </c>
      <c r="L195" s="45">
        <v>4773.68</v>
      </c>
      <c r="M195" s="43">
        <f t="shared" si="35"/>
        <v>12363.8312</v>
      </c>
      <c r="N195" s="46">
        <f>VLOOKUP(F195,GDPpc_pop_area!A:C,2,0)</f>
        <v>783326</v>
      </c>
      <c r="O195" s="48">
        <f>VLOOKUP(F195,GDPpc_pop_area!A:J,7,0)</f>
        <v>2.004322641131107</v>
      </c>
      <c r="P195" s="43">
        <v>-730000</v>
      </c>
      <c r="Q195" s="43">
        <v>3</v>
      </c>
      <c r="R195" s="49">
        <f t="shared" si="33"/>
        <v>2205.5185056702035</v>
      </c>
      <c r="S195" s="49">
        <f>(R195*J195)/SUM(R$194:R$196)</f>
        <v>146.69128237963034</v>
      </c>
      <c r="T195" s="49"/>
      <c r="U195" s="50">
        <f aca="true" t="shared" si="37" ref="U195:U258">S195*N195</f>
        <v>114907095.46130632</v>
      </c>
      <c r="V195" s="43"/>
      <c r="W195" s="48">
        <f aca="true" t="shared" si="38" ref="W195:W258">U195*$U$290</f>
        <v>114937032.30629814</v>
      </c>
      <c r="X195" s="48"/>
      <c r="Y195" s="43"/>
      <c r="Z195" s="48">
        <f aca="true" t="shared" si="39" ref="Z195:Z258">W195*$X$291</f>
        <v>354460.7685577273</v>
      </c>
      <c r="AA195" s="48"/>
      <c r="AB195" s="43"/>
      <c r="AC195" s="48">
        <f aca="true" t="shared" si="40" ref="AC195:AC258">Z195*$AA$292</f>
        <v>834112.5577371143</v>
      </c>
      <c r="AD195" s="48"/>
      <c r="AE195" s="48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</row>
    <row r="196" spans="1:55" ht="12.75">
      <c r="A196" s="43">
        <f t="shared" si="34"/>
        <v>-730000</v>
      </c>
      <c r="B196" s="44">
        <v>-73</v>
      </c>
      <c r="C196" s="44">
        <v>0</v>
      </c>
      <c r="D196" s="45">
        <v>0.001</v>
      </c>
      <c r="E196" s="44">
        <v>19351</v>
      </c>
      <c r="F196" s="44" t="s">
        <v>56</v>
      </c>
      <c r="G196" s="44" t="s">
        <v>64</v>
      </c>
      <c r="H196" s="46">
        <f>VLOOKUP(A196,Area_pop!A:E,4,0)</f>
        <v>3024</v>
      </c>
      <c r="I196" s="43"/>
      <c r="J196" s="47">
        <f t="shared" si="36"/>
        <v>3024.502584630234</v>
      </c>
      <c r="K196" s="43">
        <f>VLOOKUP(A196,Area_pop!A:E,5,0)</f>
        <v>12096</v>
      </c>
      <c r="L196" s="45">
        <v>4773.68</v>
      </c>
      <c r="M196" s="43">
        <f t="shared" si="35"/>
        <v>12363.8312</v>
      </c>
      <c r="N196" s="46">
        <f>VLOOKUP(F196,GDPpc_pop_area!A:C,2,0)</f>
        <v>388915</v>
      </c>
      <c r="O196" s="48">
        <f>VLOOKUP(F196,GDPpc_pop_area!A:J,7,0)</f>
        <v>0.4506040529336108</v>
      </c>
      <c r="P196" s="43">
        <v>-730000</v>
      </c>
      <c r="Q196" s="43">
        <v>3</v>
      </c>
      <c r="R196" s="49">
        <f t="shared" si="33"/>
        <v>5.571192448507029</v>
      </c>
      <c r="S196" s="49">
        <f>(R196*J196)/SUM(R$194:R$196)</f>
        <v>0.3705456846334045</v>
      </c>
      <c r="T196" s="49"/>
      <c r="U196" s="50">
        <f t="shared" si="37"/>
        <v>144110.7749392005</v>
      </c>
      <c r="V196" s="43"/>
      <c r="W196" s="48">
        <f t="shared" si="38"/>
        <v>144148.3202440721</v>
      </c>
      <c r="X196" s="48"/>
      <c r="Y196" s="43"/>
      <c r="Z196" s="48">
        <f t="shared" si="39"/>
        <v>444.547099875132</v>
      </c>
      <c r="AA196" s="48"/>
      <c r="AB196" s="43"/>
      <c r="AC196" s="48">
        <f t="shared" si="40"/>
        <v>1046.1025631136217</v>
      </c>
      <c r="AD196" s="48"/>
      <c r="AE196" s="48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</row>
    <row r="197" spans="1:55" ht="12.75">
      <c r="A197" s="43">
        <f t="shared" si="34"/>
        <v>-729995</v>
      </c>
      <c r="B197" s="44">
        <v>-73</v>
      </c>
      <c r="C197" s="44">
        <v>5</v>
      </c>
      <c r="D197" s="45">
        <v>0</v>
      </c>
      <c r="E197" s="44">
        <v>19346</v>
      </c>
      <c r="F197" s="44" t="s">
        <v>8</v>
      </c>
      <c r="G197" s="44" t="s">
        <v>64</v>
      </c>
      <c r="H197" s="46">
        <f>VLOOKUP(A197,Area_pop!A:E,4,0)</f>
        <v>335237</v>
      </c>
      <c r="I197" s="43"/>
      <c r="J197" s="47">
        <f t="shared" si="36"/>
        <v>335292.7159271448</v>
      </c>
      <c r="K197" s="43">
        <f>VLOOKUP(A197,Area_pop!A:E,5,0)</f>
        <v>12096</v>
      </c>
      <c r="L197" s="45">
        <v>4751.884</v>
      </c>
      <c r="M197" s="43">
        <f t="shared" si="35"/>
        <v>12307.37956</v>
      </c>
      <c r="N197" s="46">
        <f>VLOOKUP(F197,GDPpc_pop_area!A:C,2,0)</f>
        <v>731234</v>
      </c>
      <c r="O197" s="48">
        <f>VLOOKUP(F197,GDPpc_pop_area!A:J,7,0)</f>
        <v>55.96704885914601</v>
      </c>
      <c r="P197" s="43">
        <v>-729995</v>
      </c>
      <c r="Q197" s="43">
        <v>3</v>
      </c>
      <c r="R197" s="53">
        <f t="shared" si="33"/>
        <v>0</v>
      </c>
      <c r="S197" s="51">
        <f>(R197*J197)/SUM(R$197:R$199)</f>
        <v>0</v>
      </c>
      <c r="T197" s="49">
        <f>SUM(S197:S199)</f>
        <v>335292.71592714475</v>
      </c>
      <c r="U197" s="50">
        <f t="shared" si="37"/>
        <v>0</v>
      </c>
      <c r="V197" s="43"/>
      <c r="W197" s="48">
        <f t="shared" si="38"/>
        <v>0</v>
      </c>
      <c r="X197" s="48">
        <f>SUM(W197:W199)</f>
        <v>206993594171.3836</v>
      </c>
      <c r="Y197" s="43"/>
      <c r="Z197" s="48">
        <f t="shared" si="39"/>
        <v>0</v>
      </c>
      <c r="AA197" s="48">
        <f>SUM(Z197:Z199)</f>
        <v>638359169.4014398</v>
      </c>
      <c r="AB197" s="43"/>
      <c r="AC197" s="48">
        <f t="shared" si="40"/>
        <v>0</v>
      </c>
      <c r="AD197" s="48">
        <f>SUM(AC197:AC199)</f>
        <v>1502178652.1282063</v>
      </c>
      <c r="AE197" s="48">
        <f>SUM(D197:D199)</f>
        <v>1</v>
      </c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</row>
    <row r="198" spans="1:55" ht="12.75">
      <c r="A198" s="43">
        <f t="shared" si="34"/>
        <v>-729995</v>
      </c>
      <c r="B198" s="44">
        <v>-73</v>
      </c>
      <c r="C198" s="44">
        <v>5</v>
      </c>
      <c r="D198" s="45">
        <v>0.426</v>
      </c>
      <c r="E198" s="44">
        <v>19346</v>
      </c>
      <c r="F198" s="44" t="s">
        <v>51</v>
      </c>
      <c r="G198" s="44" t="s">
        <v>64</v>
      </c>
      <c r="H198" s="46">
        <f>VLOOKUP(A198,Area_pop!A:E,4,0)</f>
        <v>335237</v>
      </c>
      <c r="I198" s="43"/>
      <c r="J198" s="47">
        <f t="shared" si="36"/>
        <v>335292.7159271448</v>
      </c>
      <c r="K198" s="43">
        <f>VLOOKUP(A198,Area_pop!A:E,5,0)</f>
        <v>12096</v>
      </c>
      <c r="L198" s="45">
        <v>4751.884</v>
      </c>
      <c r="M198" s="43">
        <f t="shared" si="35"/>
        <v>12307.37956</v>
      </c>
      <c r="N198" s="46">
        <f>VLOOKUP(F198,GDPpc_pop_area!A:C,2,0)</f>
        <v>524721</v>
      </c>
      <c r="O198" s="48">
        <f>VLOOKUP(F198,GDPpc_pop_area!A:J,7,0)</f>
        <v>55.07285322439534</v>
      </c>
      <c r="P198" s="43">
        <v>-729995</v>
      </c>
      <c r="Q198" s="43">
        <v>3</v>
      </c>
      <c r="R198" s="49">
        <f t="shared" si="33"/>
        <v>288743.86844412616</v>
      </c>
      <c r="S198" s="49">
        <f>(R198*J198)/SUM(R$197:R$199)</f>
        <v>300749.2568255955</v>
      </c>
      <c r="T198" s="49"/>
      <c r="U198" s="50">
        <f t="shared" si="37"/>
        <v>157809450790.7833</v>
      </c>
      <c r="V198" s="43"/>
      <c r="W198" s="48">
        <f t="shared" si="38"/>
        <v>157850565023.52585</v>
      </c>
      <c r="X198" s="48"/>
      <c r="Y198" s="43"/>
      <c r="Z198" s="48">
        <f t="shared" si="39"/>
        <v>486804222.040493</v>
      </c>
      <c r="AA198" s="48"/>
      <c r="AB198" s="43"/>
      <c r="AC198" s="48">
        <f t="shared" si="40"/>
        <v>1145541483.8025799</v>
      </c>
      <c r="AD198" s="48"/>
      <c r="AE198" s="48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</row>
    <row r="199" spans="1:55" ht="12.75">
      <c r="A199" s="43">
        <f t="shared" si="34"/>
        <v>-729995</v>
      </c>
      <c r="B199" s="44">
        <v>-73</v>
      </c>
      <c r="C199" s="44">
        <v>5</v>
      </c>
      <c r="D199" s="45">
        <v>0.574</v>
      </c>
      <c r="E199" s="44">
        <v>19346</v>
      </c>
      <c r="F199" s="44" t="s">
        <v>13</v>
      </c>
      <c r="G199" s="44" t="s">
        <v>64</v>
      </c>
      <c r="H199" s="46">
        <f>VLOOKUP(A199,Area_pop!A:E,4,0)</f>
        <v>335237</v>
      </c>
      <c r="I199" s="43"/>
      <c r="J199" s="47">
        <f t="shared" si="36"/>
        <v>335292.7159271448</v>
      </c>
      <c r="K199" s="43">
        <f>VLOOKUP(A199,Area_pop!A:E,5,0)</f>
        <v>12096</v>
      </c>
      <c r="L199" s="45">
        <v>4751.884</v>
      </c>
      <c r="M199" s="43">
        <f t="shared" si="35"/>
        <v>12307.37956</v>
      </c>
      <c r="N199" s="46">
        <f>VLOOKUP(F199,GDPpc_pop_area!A:C,2,0)</f>
        <v>1422273</v>
      </c>
      <c r="O199" s="48">
        <f>VLOOKUP(F199,GDPpc_pop_area!A:J,7,0)</f>
        <v>4.694577852609783</v>
      </c>
      <c r="P199" s="43">
        <v>-729995</v>
      </c>
      <c r="Q199" s="43">
        <v>3</v>
      </c>
      <c r="R199" s="49">
        <f t="shared" si="33"/>
        <v>33164.544164466</v>
      </c>
      <c r="S199" s="49">
        <f>(R199*J199)/SUM(R$197:R$199)</f>
        <v>34543.459101549255</v>
      </c>
      <c r="T199" s="49"/>
      <c r="U199" s="50">
        <f t="shared" si="37"/>
        <v>49130229206.73776</v>
      </c>
      <c r="V199" s="43"/>
      <c r="W199" s="48">
        <f t="shared" si="38"/>
        <v>49143029147.85776</v>
      </c>
      <c r="X199" s="48"/>
      <c r="Y199" s="43"/>
      <c r="Z199" s="48">
        <f t="shared" si="39"/>
        <v>151554947.3609468</v>
      </c>
      <c r="AA199" s="48"/>
      <c r="AB199" s="43"/>
      <c r="AC199" s="48">
        <f t="shared" si="40"/>
        <v>356637168.3256263</v>
      </c>
      <c r="AD199" s="48"/>
      <c r="AE199" s="48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</row>
    <row r="200" spans="1:55" ht="12.75">
      <c r="A200" s="43">
        <f t="shared" si="34"/>
        <v>-729993</v>
      </c>
      <c r="B200" s="44">
        <v>-73</v>
      </c>
      <c r="C200" s="44">
        <v>7</v>
      </c>
      <c r="D200" s="45">
        <v>0.594</v>
      </c>
      <c r="E200" s="44">
        <v>19344</v>
      </c>
      <c r="F200" s="44" t="s">
        <v>55</v>
      </c>
      <c r="G200" s="44" t="s">
        <v>64</v>
      </c>
      <c r="H200" s="46">
        <f>VLOOKUP(A200,Area_pop!A:E,4,0)</f>
        <v>446861</v>
      </c>
      <c r="I200" s="43"/>
      <c r="J200" s="47">
        <f t="shared" si="36"/>
        <v>446935.2676820275</v>
      </c>
      <c r="K200" s="43">
        <f>VLOOKUP(A200,Area_pop!A:E,5,0)</f>
        <v>8077</v>
      </c>
      <c r="L200" s="45">
        <v>4733.019</v>
      </c>
      <c r="M200" s="43">
        <f t="shared" si="35"/>
        <v>12258.51921</v>
      </c>
      <c r="N200" s="46">
        <f>VLOOKUP(F200,GDPpc_pop_area!A:C,2,0)</f>
        <v>418231</v>
      </c>
      <c r="O200" s="48">
        <f>VLOOKUP(F200,GDPpc_pop_area!A:J,7,0)</f>
        <v>49.480312930476146</v>
      </c>
      <c r="P200" s="43">
        <v>-729993</v>
      </c>
      <c r="Q200" s="43">
        <v>3</v>
      </c>
      <c r="R200" s="49">
        <f t="shared" si="33"/>
        <v>360293.8877455816</v>
      </c>
      <c r="S200" s="49">
        <f>(R200*J200)/SUM(R$200:R$202)</f>
        <v>389240.59049078904</v>
      </c>
      <c r="T200" s="49">
        <f>SUM(S200:S202)</f>
        <v>446935.26768202754</v>
      </c>
      <c r="U200" s="50">
        <f t="shared" si="37"/>
        <v>162792481401.5532</v>
      </c>
      <c r="V200" s="43"/>
      <c r="W200" s="48">
        <f t="shared" si="38"/>
        <v>162834893867.5718</v>
      </c>
      <c r="X200" s="48">
        <f>SUM(W200:W202)</f>
        <v>203527596948.78186</v>
      </c>
      <c r="Y200" s="43"/>
      <c r="Z200" s="48">
        <f t="shared" si="39"/>
        <v>502175673.67234594</v>
      </c>
      <c r="AA200" s="48">
        <f>SUM(Z200:Z202)</f>
        <v>627670185.9233528</v>
      </c>
      <c r="AB200" s="43"/>
      <c r="AC200" s="48">
        <f t="shared" si="40"/>
        <v>1181713387.6466835</v>
      </c>
      <c r="AD200" s="48">
        <f>SUM(AC200:AC202)</f>
        <v>1477025472.596393</v>
      </c>
      <c r="AE200" s="48">
        <f>SUM(D200:D202)</f>
        <v>0.6719999999999999</v>
      </c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</row>
    <row r="201" spans="1:55" ht="12.75">
      <c r="A201" s="43">
        <f t="shared" si="34"/>
        <v>-729993</v>
      </c>
      <c r="B201" s="44">
        <v>-73</v>
      </c>
      <c r="C201" s="44">
        <v>7</v>
      </c>
      <c r="D201" s="45">
        <v>0.068</v>
      </c>
      <c r="E201" s="44">
        <v>19344</v>
      </c>
      <c r="F201" s="44" t="s">
        <v>8</v>
      </c>
      <c r="G201" s="44" t="s">
        <v>64</v>
      </c>
      <c r="H201" s="46">
        <f>VLOOKUP(A201,Area_pop!A:E,4,0)</f>
        <v>446861</v>
      </c>
      <c r="I201" s="43"/>
      <c r="J201" s="47">
        <f t="shared" si="36"/>
        <v>446935.2676820275</v>
      </c>
      <c r="K201" s="43">
        <f>VLOOKUP(A201,Area_pop!A:E,5,0)</f>
        <v>8077</v>
      </c>
      <c r="L201" s="45">
        <v>4733.019</v>
      </c>
      <c r="M201" s="43">
        <f t="shared" si="35"/>
        <v>12258.51921</v>
      </c>
      <c r="N201" s="46">
        <f>VLOOKUP(F201,GDPpc_pop_area!A:C,2,0)</f>
        <v>731234</v>
      </c>
      <c r="O201" s="48">
        <f>VLOOKUP(F201,GDPpc_pop_area!A:J,7,0)</f>
        <v>55.96704885914601</v>
      </c>
      <c r="P201" s="43">
        <v>-729993</v>
      </c>
      <c r="Q201" s="43">
        <v>3</v>
      </c>
      <c r="R201" s="49">
        <f t="shared" si="33"/>
        <v>46652.9737625458</v>
      </c>
      <c r="S201" s="49">
        <f>(R201*J201)/SUM(R$200:R$202)</f>
        <v>50401.16325344824</v>
      </c>
      <c r="T201" s="49"/>
      <c r="U201" s="50">
        <f t="shared" si="37"/>
        <v>36855044210.47197</v>
      </c>
      <c r="V201" s="43"/>
      <c r="W201" s="48">
        <f t="shared" si="38"/>
        <v>36864646087.02508</v>
      </c>
      <c r="X201" s="48"/>
      <c r="Y201" s="43"/>
      <c r="Z201" s="48">
        <f t="shared" si="39"/>
        <v>113688952.31079927</v>
      </c>
      <c r="AA201" s="48"/>
      <c r="AB201" s="43"/>
      <c r="AC201" s="48">
        <f t="shared" si="40"/>
        <v>267531391.93447787</v>
      </c>
      <c r="AD201" s="48"/>
      <c r="AE201" s="48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</row>
    <row r="202" spans="1:55" ht="12.75">
      <c r="A202" s="43">
        <f t="shared" si="34"/>
        <v>-729993</v>
      </c>
      <c r="B202" s="44">
        <v>-73</v>
      </c>
      <c r="C202" s="44">
        <v>7</v>
      </c>
      <c r="D202" s="45">
        <v>0.01</v>
      </c>
      <c r="E202" s="44">
        <v>19344</v>
      </c>
      <c r="F202" s="44" t="s">
        <v>51</v>
      </c>
      <c r="G202" s="44" t="s">
        <v>64</v>
      </c>
      <c r="H202" s="46">
        <f>VLOOKUP(A202,Area_pop!A:E,4,0)</f>
        <v>446861</v>
      </c>
      <c r="I202" s="43"/>
      <c r="J202" s="47">
        <f t="shared" si="36"/>
        <v>446935.2676820275</v>
      </c>
      <c r="K202" s="43">
        <f>VLOOKUP(A202,Area_pop!A:E,5,0)</f>
        <v>8077</v>
      </c>
      <c r="L202" s="45">
        <v>4733.019</v>
      </c>
      <c r="M202" s="43">
        <f t="shared" si="35"/>
        <v>12258.51921</v>
      </c>
      <c r="N202" s="46">
        <f>VLOOKUP(F202,GDPpc_pop_area!A:C,2,0)</f>
        <v>524721</v>
      </c>
      <c r="O202" s="48">
        <f>VLOOKUP(F202,GDPpc_pop_area!A:J,7,0)</f>
        <v>55.07285322439534</v>
      </c>
      <c r="P202" s="43">
        <v>-729993</v>
      </c>
      <c r="Q202" s="43">
        <v>3</v>
      </c>
      <c r="R202" s="49">
        <f t="shared" si="33"/>
        <v>6751.116292007607</v>
      </c>
      <c r="S202" s="49">
        <f>(R202*J202)/SUM(R$200:R$202)</f>
        <v>7293.513937790226</v>
      </c>
      <c r="T202" s="49"/>
      <c r="U202" s="50">
        <f t="shared" si="37"/>
        <v>3827059926.9512253</v>
      </c>
      <c r="V202" s="43"/>
      <c r="W202" s="48">
        <f t="shared" si="38"/>
        <v>3828056994.184955</v>
      </c>
      <c r="X202" s="48"/>
      <c r="Y202" s="43"/>
      <c r="Z202" s="48">
        <f t="shared" si="39"/>
        <v>11805559.940207623</v>
      </c>
      <c r="AA202" s="48"/>
      <c r="AB202" s="43"/>
      <c r="AC202" s="48">
        <f t="shared" si="40"/>
        <v>27780693.015231926</v>
      </c>
      <c r="AD202" s="48"/>
      <c r="AE202" s="48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</row>
    <row r="203" spans="1:55" ht="12.75">
      <c r="A203" s="43">
        <f t="shared" si="34"/>
        <v>-719998</v>
      </c>
      <c r="B203" s="44">
        <v>-72</v>
      </c>
      <c r="C203" s="44">
        <v>2</v>
      </c>
      <c r="D203" s="45">
        <v>0.015</v>
      </c>
      <c r="E203" s="44">
        <v>19529</v>
      </c>
      <c r="F203" s="44" t="s">
        <v>16</v>
      </c>
      <c r="G203" s="44" t="s">
        <v>64</v>
      </c>
      <c r="H203" s="46">
        <f>VLOOKUP(A203,Area_pop!A:E,4,0)</f>
        <v>12850</v>
      </c>
      <c r="I203" s="43"/>
      <c r="J203" s="47">
        <f t="shared" si="36"/>
        <v>12852.135652281253</v>
      </c>
      <c r="K203" s="43">
        <f>VLOOKUP(A203,Area_pop!A:E,5,0)</f>
        <v>12120</v>
      </c>
      <c r="L203" s="45">
        <v>4769.317</v>
      </c>
      <c r="M203" s="43">
        <f t="shared" si="35"/>
        <v>12352.53103</v>
      </c>
      <c r="N203" s="46">
        <f>VLOOKUP(F203,GDPpc_pop_area!A:C,2,0)</f>
        <v>583024</v>
      </c>
      <c r="O203" s="48">
        <f>VLOOKUP(F203,GDPpc_pop_area!A:J,7,0)</f>
        <v>0.46446574563301973</v>
      </c>
      <c r="P203" s="43">
        <v>-719998</v>
      </c>
      <c r="Q203" s="43">
        <v>3</v>
      </c>
      <c r="R203" s="49">
        <f t="shared" si="33"/>
        <v>86.05991302955944</v>
      </c>
      <c r="S203" s="49">
        <f>(R203*J203)/SUM(R$203:R$205)</f>
        <v>34.623644358777696</v>
      </c>
      <c r="T203" s="49">
        <f>SUM(S203:S205)</f>
        <v>12852.135652281255</v>
      </c>
      <c r="U203" s="50">
        <f t="shared" si="37"/>
        <v>20186415.62863201</v>
      </c>
      <c r="V203" s="43"/>
      <c r="W203" s="48">
        <f t="shared" si="38"/>
        <v>20191674.81295991</v>
      </c>
      <c r="X203" s="48">
        <f>SUM(W203:W205)</f>
        <v>9928689139.38982</v>
      </c>
      <c r="Y203" s="43"/>
      <c r="Z203" s="48">
        <f t="shared" si="39"/>
        <v>62270.23987879046</v>
      </c>
      <c r="AA203" s="48">
        <f>SUM(Z203:Z205)</f>
        <v>30619642.01181162</v>
      </c>
      <c r="AB203" s="43"/>
      <c r="AC203" s="48">
        <f t="shared" si="40"/>
        <v>146533.53392970082</v>
      </c>
      <c r="AD203" s="48">
        <f>SUM(AC203:AC205)</f>
        <v>72053750.88303326</v>
      </c>
      <c r="AE203" s="48">
        <f>SUM(D203:D205)</f>
        <v>1</v>
      </c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</row>
    <row r="204" spans="1:55" ht="12.75">
      <c r="A204" s="43">
        <f t="shared" si="34"/>
        <v>-719998</v>
      </c>
      <c r="B204" s="44">
        <v>-72</v>
      </c>
      <c r="C204" s="44">
        <v>2</v>
      </c>
      <c r="D204" s="45">
        <v>0.127</v>
      </c>
      <c r="E204" s="44">
        <v>19529</v>
      </c>
      <c r="F204" s="44" t="s">
        <v>6</v>
      </c>
      <c r="G204" s="44" t="s">
        <v>64</v>
      </c>
      <c r="H204" s="46">
        <f>VLOOKUP(A204,Area_pop!A:E,4,0)</f>
        <v>12850</v>
      </c>
      <c r="I204" s="43"/>
      <c r="J204" s="47">
        <f t="shared" si="36"/>
        <v>12852.135652281253</v>
      </c>
      <c r="K204" s="43">
        <f>VLOOKUP(A204,Area_pop!A:E,5,0)</f>
        <v>12120</v>
      </c>
      <c r="L204" s="45">
        <v>4769.317</v>
      </c>
      <c r="M204" s="43">
        <f t="shared" si="35"/>
        <v>12352.53103</v>
      </c>
      <c r="N204" s="46">
        <f>VLOOKUP(F204,GDPpc_pop_area!A:C,2,0)</f>
        <v>751865</v>
      </c>
      <c r="O204" s="48">
        <f>VLOOKUP(F204,GDPpc_pop_area!A:J,7,0)</f>
        <v>6.767220755988341</v>
      </c>
      <c r="P204" s="43">
        <v>-719998</v>
      </c>
      <c r="Q204" s="43">
        <v>3</v>
      </c>
      <c r="R204" s="49">
        <f t="shared" si="33"/>
        <v>10616.222655651169</v>
      </c>
      <c r="S204" s="49">
        <f>(R204*J204)/SUM(R$203:R$205)</f>
        <v>4271.121184338318</v>
      </c>
      <c r="T204" s="49"/>
      <c r="U204" s="50">
        <f t="shared" si="37"/>
        <v>3211306529.2625294</v>
      </c>
      <c r="V204" s="43"/>
      <c r="W204" s="48">
        <f t="shared" si="38"/>
        <v>3212143173.7308435</v>
      </c>
      <c r="X204" s="48"/>
      <c r="Y204" s="43"/>
      <c r="Z204" s="48">
        <f t="shared" si="39"/>
        <v>9906108.72085047</v>
      </c>
      <c r="AA204" s="48"/>
      <c r="AB204" s="43"/>
      <c r="AC204" s="48">
        <f t="shared" si="40"/>
        <v>23310928.642374825</v>
      </c>
      <c r="AD204" s="48"/>
      <c r="AE204" s="48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</row>
    <row r="205" spans="1:55" ht="12.75">
      <c r="A205" s="43">
        <f t="shared" si="34"/>
        <v>-719998</v>
      </c>
      <c r="B205" s="44">
        <v>-72</v>
      </c>
      <c r="C205" s="44">
        <v>2</v>
      </c>
      <c r="D205" s="45">
        <v>0.858</v>
      </c>
      <c r="E205" s="44">
        <v>19529</v>
      </c>
      <c r="F205" s="44" t="s">
        <v>14</v>
      </c>
      <c r="G205" s="44" t="s">
        <v>64</v>
      </c>
      <c r="H205" s="46">
        <f>VLOOKUP(A205,Area_pop!A:E,4,0)</f>
        <v>12850</v>
      </c>
      <c r="I205" s="43"/>
      <c r="J205" s="47">
        <f t="shared" si="36"/>
        <v>12852.135652281253</v>
      </c>
      <c r="K205" s="43">
        <f>VLOOKUP(A205,Area_pop!A:E,5,0)</f>
        <v>12120</v>
      </c>
      <c r="L205" s="45">
        <v>4769.317</v>
      </c>
      <c r="M205" s="43">
        <f t="shared" si="35"/>
        <v>12352.53103</v>
      </c>
      <c r="N205" s="46">
        <f>VLOOKUP(F205,GDPpc_pop_area!A:C,2,0)</f>
        <v>783326</v>
      </c>
      <c r="O205" s="48">
        <f>VLOOKUP(F205,GDPpc_pop_area!A:J,7,0)</f>
        <v>2.004322641131107</v>
      </c>
      <c r="P205" s="43">
        <v>-719998</v>
      </c>
      <c r="Q205" s="43">
        <v>3</v>
      </c>
      <c r="R205" s="49">
        <f t="shared" si="33"/>
        <v>21242.756636847647</v>
      </c>
      <c r="S205" s="49">
        <f>(R205*J205)/SUM(R$203:R$205)</f>
        <v>8546.390823584159</v>
      </c>
      <c r="T205" s="49"/>
      <c r="U205" s="50">
        <f t="shared" si="37"/>
        <v>6694610138.274885</v>
      </c>
      <c r="V205" s="43"/>
      <c r="W205" s="48">
        <f t="shared" si="38"/>
        <v>6696354290.846018</v>
      </c>
      <c r="X205" s="48"/>
      <c r="Y205" s="43"/>
      <c r="Z205" s="48">
        <f t="shared" si="39"/>
        <v>20651263.05108236</v>
      </c>
      <c r="AA205" s="48"/>
      <c r="AB205" s="43"/>
      <c r="AC205" s="48">
        <f t="shared" si="40"/>
        <v>48596288.706728734</v>
      </c>
      <c r="AD205" s="48"/>
      <c r="AE205" s="48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</row>
    <row r="206" spans="1:55" ht="12.75">
      <c r="A206" s="43">
        <f t="shared" si="34"/>
        <v>-719996</v>
      </c>
      <c r="B206" s="44">
        <v>-72</v>
      </c>
      <c r="C206" s="44">
        <v>4</v>
      </c>
      <c r="D206" s="45">
        <v>0.306</v>
      </c>
      <c r="E206" s="44">
        <v>19527</v>
      </c>
      <c r="F206" s="44" t="s">
        <v>13</v>
      </c>
      <c r="G206" s="44" t="s">
        <v>64</v>
      </c>
      <c r="H206" s="46">
        <f>VLOOKUP(A206,Area_pop!A:E,4,0)</f>
        <v>12074</v>
      </c>
      <c r="I206" s="43"/>
      <c r="J206" s="47">
        <f t="shared" si="36"/>
        <v>12076.006682151272</v>
      </c>
      <c r="K206" s="43">
        <f>VLOOKUP(A206,Area_pop!A:E,5,0)</f>
        <v>12096</v>
      </c>
      <c r="L206" s="45">
        <v>4759.143</v>
      </c>
      <c r="M206" s="43">
        <f t="shared" si="35"/>
        <v>12326.18037</v>
      </c>
      <c r="N206" s="46">
        <f>VLOOKUP(F206,GDPpc_pop_area!A:C,2,0)</f>
        <v>1422273</v>
      </c>
      <c r="O206" s="48">
        <f>VLOOKUP(F206,GDPpc_pop_area!A:J,7,0)</f>
        <v>4.694577852609783</v>
      </c>
      <c r="P206" s="43">
        <v>-719996</v>
      </c>
      <c r="Q206" s="43">
        <v>3</v>
      </c>
      <c r="R206" s="49">
        <f t="shared" si="33"/>
        <v>17707.061291916292</v>
      </c>
      <c r="S206" s="49">
        <f>(R206*J206)/SUM(R$206:R$208)</f>
        <v>3078.5177623797163</v>
      </c>
      <c r="T206" s="49">
        <f>SUM(S206:S208)</f>
        <v>12076.006682151272</v>
      </c>
      <c r="U206" s="50">
        <f t="shared" si="37"/>
        <v>4378492693.453086</v>
      </c>
      <c r="V206" s="43"/>
      <c r="W206" s="48">
        <f t="shared" si="38"/>
        <v>4379633425.942542</v>
      </c>
      <c r="X206" s="48">
        <f>SUM(W206:W208)</f>
        <v>11133012975.164995</v>
      </c>
      <c r="Y206" s="43"/>
      <c r="Z206" s="48">
        <f t="shared" si="39"/>
        <v>13506597.473507581</v>
      </c>
      <c r="AA206" s="48">
        <f>SUM(Z206:Z208)</f>
        <v>34333723.92131875</v>
      </c>
      <c r="AB206" s="43"/>
      <c r="AC206" s="48">
        <f t="shared" si="40"/>
        <v>31783552.833769463</v>
      </c>
      <c r="AD206" s="48">
        <f>SUM(AC206:AC208)</f>
        <v>80793681.04170638</v>
      </c>
      <c r="AE206" s="48">
        <f>SUM(D206:D208)</f>
        <v>1</v>
      </c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</row>
    <row r="207" spans="1:55" ht="12.75">
      <c r="A207" s="43">
        <f t="shared" si="34"/>
        <v>-719996</v>
      </c>
      <c r="B207" s="44">
        <v>-72</v>
      </c>
      <c r="C207" s="44">
        <v>4</v>
      </c>
      <c r="D207" s="45">
        <v>0.079</v>
      </c>
      <c r="E207" s="44">
        <v>19527</v>
      </c>
      <c r="F207" s="44" t="s">
        <v>16</v>
      </c>
      <c r="G207" s="44" t="s">
        <v>64</v>
      </c>
      <c r="H207" s="46">
        <f>VLOOKUP(A207,Area_pop!A:E,4,0)</f>
        <v>12074</v>
      </c>
      <c r="I207" s="43"/>
      <c r="J207" s="47">
        <f t="shared" si="36"/>
        <v>12076.006682151272</v>
      </c>
      <c r="K207" s="43">
        <f>VLOOKUP(A207,Area_pop!A:E,5,0)</f>
        <v>12096</v>
      </c>
      <c r="L207" s="45">
        <v>4759.143</v>
      </c>
      <c r="M207" s="43">
        <f t="shared" si="35"/>
        <v>12326.18037</v>
      </c>
      <c r="N207" s="46">
        <f>VLOOKUP(F207,GDPpc_pop_area!A:C,2,0)</f>
        <v>583024</v>
      </c>
      <c r="O207" s="48">
        <f>VLOOKUP(F207,GDPpc_pop_area!A:J,7,0)</f>
        <v>0.46446574563301973</v>
      </c>
      <c r="P207" s="43">
        <v>-719996</v>
      </c>
      <c r="Q207" s="43">
        <v>3</v>
      </c>
      <c r="R207" s="49">
        <f t="shared" si="33"/>
        <v>452.2819959523722</v>
      </c>
      <c r="S207" s="49">
        <f>(R207*J207)/SUM(R$206:R$208)</f>
        <v>78.63293265831607</v>
      </c>
      <c r="T207" s="49"/>
      <c r="U207" s="50">
        <f t="shared" si="37"/>
        <v>45844886.93018206</v>
      </c>
      <c r="V207" s="43"/>
      <c r="W207" s="48">
        <f t="shared" si="38"/>
        <v>45856830.93823645</v>
      </c>
      <c r="X207" s="48"/>
      <c r="Y207" s="43"/>
      <c r="Z207" s="48">
        <f t="shared" si="39"/>
        <v>141420.45615613458</v>
      </c>
      <c r="AA207" s="48"/>
      <c r="AB207" s="43"/>
      <c r="AC207" s="48">
        <f t="shared" si="40"/>
        <v>332788.81293609744</v>
      </c>
      <c r="AD207" s="48"/>
      <c r="AE207" s="48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</row>
    <row r="208" spans="1:55" ht="12.75">
      <c r="A208" s="43">
        <f t="shared" si="34"/>
        <v>-719996</v>
      </c>
      <c r="B208" s="44">
        <v>-72</v>
      </c>
      <c r="C208" s="44">
        <v>4</v>
      </c>
      <c r="D208" s="45">
        <v>0.615</v>
      </c>
      <c r="E208" s="44">
        <v>19527</v>
      </c>
      <c r="F208" s="44" t="s">
        <v>6</v>
      </c>
      <c r="G208" s="44" t="s">
        <v>64</v>
      </c>
      <c r="H208" s="46">
        <f>VLOOKUP(A208,Area_pop!A:E,4,0)</f>
        <v>12074</v>
      </c>
      <c r="I208" s="43"/>
      <c r="J208" s="47">
        <f t="shared" si="36"/>
        <v>12076.006682151272</v>
      </c>
      <c r="K208" s="43">
        <f>VLOOKUP(A208,Area_pop!A:E,5,0)</f>
        <v>12096</v>
      </c>
      <c r="L208" s="45">
        <v>4759.143</v>
      </c>
      <c r="M208" s="43">
        <f t="shared" si="35"/>
        <v>12326.18037</v>
      </c>
      <c r="N208" s="46">
        <f>VLOOKUP(F208,GDPpc_pop_area!A:C,2,0)</f>
        <v>751865</v>
      </c>
      <c r="O208" s="48">
        <f>VLOOKUP(F208,GDPpc_pop_area!A:J,7,0)</f>
        <v>6.767220755988341</v>
      </c>
      <c r="P208" s="43">
        <v>-719996</v>
      </c>
      <c r="Q208" s="43">
        <v>3</v>
      </c>
      <c r="R208" s="49">
        <f t="shared" si="33"/>
        <v>51299.599939780834</v>
      </c>
      <c r="S208" s="49">
        <f>(R208*J208)/SUM(R$206:R$208)</f>
        <v>8918.85598711324</v>
      </c>
      <c r="T208" s="49"/>
      <c r="U208" s="50">
        <f t="shared" si="37"/>
        <v>6705775656.750896</v>
      </c>
      <c r="V208" s="43"/>
      <c r="W208" s="48">
        <f t="shared" si="38"/>
        <v>6707522718.284217</v>
      </c>
      <c r="X208" s="48"/>
      <c r="Y208" s="43"/>
      <c r="Z208" s="48">
        <f t="shared" si="39"/>
        <v>20685705.991655033</v>
      </c>
      <c r="AA208" s="48"/>
      <c r="AB208" s="43"/>
      <c r="AC208" s="48">
        <f t="shared" si="40"/>
        <v>48677339.39500083</v>
      </c>
      <c r="AD208" s="48"/>
      <c r="AE208" s="48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</row>
    <row r="209" spans="1:55" ht="12.75">
      <c r="A209" s="43">
        <f t="shared" si="34"/>
        <v>-719994</v>
      </c>
      <c r="B209" s="44">
        <v>-72</v>
      </c>
      <c r="C209" s="44">
        <v>6</v>
      </c>
      <c r="D209" s="45">
        <v>0.763</v>
      </c>
      <c r="E209" s="44">
        <v>19525</v>
      </c>
      <c r="F209" s="44" t="s">
        <v>12</v>
      </c>
      <c r="G209" s="44" t="s">
        <v>64</v>
      </c>
      <c r="H209" s="46">
        <f>VLOOKUP(A209,Area_pop!A:E,4,0)</f>
        <v>73555</v>
      </c>
      <c r="I209" s="43"/>
      <c r="J209" s="47">
        <f t="shared" si="36"/>
        <v>73567.22473957569</v>
      </c>
      <c r="K209" s="43">
        <f>VLOOKUP(A209,Area_pop!A:E,5,0)</f>
        <v>12073</v>
      </c>
      <c r="L209" s="45">
        <v>4743.174</v>
      </c>
      <c r="M209" s="43">
        <f t="shared" si="35"/>
        <v>12284.82066</v>
      </c>
      <c r="N209" s="46">
        <f>VLOOKUP(F209,GDPpc_pop_area!A:C,2,0)</f>
        <v>3707394</v>
      </c>
      <c r="O209" s="48">
        <f>VLOOKUP(F209,GDPpc_pop_area!A:J,7,0)</f>
        <v>6.514148864716253</v>
      </c>
      <c r="P209" s="43">
        <v>-719994</v>
      </c>
      <c r="Q209" s="43">
        <v>3</v>
      </c>
      <c r="R209" s="49">
        <f t="shared" si="33"/>
        <v>61059.18987390889</v>
      </c>
      <c r="S209" s="49">
        <f>(R209*J209)/SUM(R$209:R$211)</f>
        <v>58489.52248010454</v>
      </c>
      <c r="T209" s="49">
        <f>SUM(S209:S211)</f>
        <v>73567.22473957569</v>
      </c>
      <c r="U209" s="50">
        <f t="shared" si="37"/>
        <v>216843704705.6047</v>
      </c>
      <c r="V209" s="43"/>
      <c r="W209" s="48">
        <f t="shared" si="38"/>
        <v>216900199183.59286</v>
      </c>
      <c r="X209" s="48">
        <f>SUM(W209:W211)</f>
        <v>236023020991.11697</v>
      </c>
      <c r="Y209" s="43"/>
      <c r="Z209" s="48">
        <f t="shared" si="39"/>
        <v>668910704.9332399</v>
      </c>
      <c r="AA209" s="48">
        <f>SUM(Z209:Z211)</f>
        <v>727884649.0039711</v>
      </c>
      <c r="AB209" s="43"/>
      <c r="AC209" s="48">
        <f t="shared" si="40"/>
        <v>1574072135.7114983</v>
      </c>
      <c r="AD209" s="48">
        <f>SUM(AC209:AC211)</f>
        <v>1712848868.4056046</v>
      </c>
      <c r="AE209" s="48">
        <f>SUM(D209:D211)</f>
        <v>0.993</v>
      </c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</row>
    <row r="210" spans="1:55" ht="12.75">
      <c r="A210" s="43">
        <f t="shared" si="34"/>
        <v>-719994</v>
      </c>
      <c r="B210" s="44">
        <v>-72</v>
      </c>
      <c r="C210" s="44">
        <v>6</v>
      </c>
      <c r="D210" s="45">
        <v>0.004</v>
      </c>
      <c r="E210" s="44">
        <v>19525</v>
      </c>
      <c r="F210" s="44" t="s">
        <v>51</v>
      </c>
      <c r="G210" s="44" t="s">
        <v>64</v>
      </c>
      <c r="H210" s="46">
        <f>VLOOKUP(A210,Area_pop!A:E,4,0)</f>
        <v>73555</v>
      </c>
      <c r="I210" s="43"/>
      <c r="J210" s="47">
        <f t="shared" si="36"/>
        <v>73567.22473957569</v>
      </c>
      <c r="K210" s="43">
        <f>VLOOKUP(A210,Area_pop!A:E,5,0)</f>
        <v>12073</v>
      </c>
      <c r="L210" s="45">
        <v>4743.174</v>
      </c>
      <c r="M210" s="43">
        <f t="shared" si="35"/>
        <v>12284.82066</v>
      </c>
      <c r="N210" s="46">
        <f>VLOOKUP(F210,GDPpc_pop_area!A:C,2,0)</f>
        <v>524721</v>
      </c>
      <c r="O210" s="48">
        <f>VLOOKUP(F210,GDPpc_pop_area!A:J,7,0)</f>
        <v>55.07285322439534</v>
      </c>
      <c r="P210" s="43">
        <v>-719994</v>
      </c>
      <c r="Q210" s="43">
        <v>3</v>
      </c>
      <c r="R210" s="49">
        <f t="shared" si="33"/>
        <v>2706.240500384798</v>
      </c>
      <c r="S210" s="49">
        <f>(R210*J210)/SUM(R$209:R$211)</f>
        <v>2592.3487506253873</v>
      </c>
      <c r="T210" s="49"/>
      <c r="U210" s="50">
        <f t="shared" si="37"/>
        <v>1360259828.7769039</v>
      </c>
      <c r="V210" s="43"/>
      <c r="W210" s="48">
        <f t="shared" si="38"/>
        <v>1360614218.446917</v>
      </c>
      <c r="X210" s="48"/>
      <c r="Y210" s="43"/>
      <c r="Z210" s="48">
        <f t="shared" si="39"/>
        <v>4196074.597576314</v>
      </c>
      <c r="AA210" s="48"/>
      <c r="AB210" s="43"/>
      <c r="AC210" s="48">
        <f t="shared" si="40"/>
        <v>9874149.202128425</v>
      </c>
      <c r="AD210" s="48"/>
      <c r="AE210" s="48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</row>
    <row r="211" spans="1:55" ht="12.75">
      <c r="A211" s="43">
        <f t="shared" si="34"/>
        <v>-719994</v>
      </c>
      <c r="B211" s="44">
        <v>-72</v>
      </c>
      <c r="C211" s="44">
        <v>6</v>
      </c>
      <c r="D211" s="45">
        <v>0.226</v>
      </c>
      <c r="E211" s="44">
        <v>19525</v>
      </c>
      <c r="F211" s="44" t="s">
        <v>13</v>
      </c>
      <c r="G211" s="44" t="s">
        <v>64</v>
      </c>
      <c r="H211" s="46">
        <f>VLOOKUP(A211,Area_pop!A:E,4,0)</f>
        <v>73555</v>
      </c>
      <c r="I211" s="43"/>
      <c r="J211" s="47">
        <f t="shared" si="36"/>
        <v>73567.22473957569</v>
      </c>
      <c r="K211" s="43">
        <f>VLOOKUP(A211,Area_pop!A:E,5,0)</f>
        <v>12073</v>
      </c>
      <c r="L211" s="45">
        <v>4743.174</v>
      </c>
      <c r="M211" s="43">
        <f t="shared" si="35"/>
        <v>12284.82066</v>
      </c>
      <c r="N211" s="46">
        <f>VLOOKUP(F211,GDPpc_pop_area!A:C,2,0)</f>
        <v>1422273</v>
      </c>
      <c r="O211" s="48">
        <f>VLOOKUP(F211,GDPpc_pop_area!A:J,7,0)</f>
        <v>4.694577852609783</v>
      </c>
      <c r="P211" s="43">
        <v>-719994</v>
      </c>
      <c r="Q211" s="43">
        <v>3</v>
      </c>
      <c r="R211" s="49">
        <f t="shared" si="33"/>
        <v>13033.882620580516</v>
      </c>
      <c r="S211" s="49">
        <f>(R211*J211)/SUM(R$209:R$211)</f>
        <v>12485.353508845761</v>
      </c>
      <c r="T211" s="49"/>
      <c r="U211" s="50">
        <f t="shared" si="37"/>
        <v>17757581191.086586</v>
      </c>
      <c r="V211" s="43"/>
      <c r="W211" s="48">
        <f t="shared" si="38"/>
        <v>17762207589.07718</v>
      </c>
      <c r="X211" s="48"/>
      <c r="Y211" s="43"/>
      <c r="Z211" s="48">
        <f t="shared" si="39"/>
        <v>54777869.473154955</v>
      </c>
      <c r="AA211" s="48"/>
      <c r="AB211" s="43"/>
      <c r="AC211" s="48">
        <f t="shared" si="40"/>
        <v>128902583.49197783</v>
      </c>
      <c r="AD211" s="48"/>
      <c r="AE211" s="48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</row>
    <row r="212" spans="1:55" ht="12.75">
      <c r="A212" s="43">
        <f t="shared" si="34"/>
        <v>-709999</v>
      </c>
      <c r="B212" s="44">
        <v>-71</v>
      </c>
      <c r="C212" s="44">
        <v>1</v>
      </c>
      <c r="D212" s="45">
        <v>0.033</v>
      </c>
      <c r="E212" s="44">
        <v>19710</v>
      </c>
      <c r="F212" s="44" t="s">
        <v>57</v>
      </c>
      <c r="G212" s="44" t="s">
        <v>64</v>
      </c>
      <c r="H212" s="46">
        <f>VLOOKUP(A212,Area_pop!A:E,4,0)</f>
        <v>6079</v>
      </c>
      <c r="I212" s="43"/>
      <c r="J212" s="47">
        <f t="shared" si="36"/>
        <v>6080.010321417723</v>
      </c>
      <c r="K212" s="43">
        <f>VLOOKUP(A212,Area_pop!A:E,5,0)</f>
        <v>12096</v>
      </c>
      <c r="L212" s="45">
        <v>4772.224</v>
      </c>
      <c r="M212" s="43">
        <f t="shared" si="35"/>
        <v>12360.060159999999</v>
      </c>
      <c r="N212" s="46">
        <f>VLOOKUP(F212,GDPpc_pop_area!A:C,2,0)</f>
        <v>331108</v>
      </c>
      <c r="O212" s="48">
        <f>VLOOKUP(F212,GDPpc_pop_area!A:J,7,0)</f>
        <v>0.3276950428076304</v>
      </c>
      <c r="P212" s="43">
        <v>-709999</v>
      </c>
      <c r="Q212" s="43">
        <v>3</v>
      </c>
      <c r="R212" s="49">
        <f t="shared" si="33"/>
        <v>133.66090462679085</v>
      </c>
      <c r="S212" s="49">
        <f>(R212*J212)/SUM(R$212:R$214)</f>
        <v>128.0760225443805</v>
      </c>
      <c r="T212" s="49">
        <f>SUM(S212:S214)</f>
        <v>6080.010321417723</v>
      </c>
      <c r="U212" s="50">
        <f t="shared" si="37"/>
        <v>42406995.67262474</v>
      </c>
      <c r="V212" s="43"/>
      <c r="W212" s="48">
        <f t="shared" si="38"/>
        <v>42418044.00389552</v>
      </c>
      <c r="X212" s="48">
        <f>SUM(W212:W214)</f>
        <v>2760518231.8369265</v>
      </c>
      <c r="Y212" s="43"/>
      <c r="Z212" s="48">
        <f t="shared" si="39"/>
        <v>130815.38801408926</v>
      </c>
      <c r="AA212" s="48">
        <f>SUM(Z212:Z214)</f>
        <v>8513317.200212045</v>
      </c>
      <c r="AB212" s="43"/>
      <c r="AC212" s="48">
        <f t="shared" si="40"/>
        <v>307833.1019023186</v>
      </c>
      <c r="AD212" s="48">
        <f>SUM(AC212:AC214)</f>
        <v>20033429.407688487</v>
      </c>
      <c r="AE212" s="48">
        <f>SUM(D212:D214)</f>
        <v>1</v>
      </c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</row>
    <row r="213" spans="1:55" ht="12.75">
      <c r="A213" s="43">
        <f t="shared" si="34"/>
        <v>-709999</v>
      </c>
      <c r="B213" s="44">
        <v>-71</v>
      </c>
      <c r="C213" s="44">
        <v>1</v>
      </c>
      <c r="D213" s="45">
        <v>0.043</v>
      </c>
      <c r="E213" s="44">
        <v>19710</v>
      </c>
      <c r="F213" s="44" t="s">
        <v>14</v>
      </c>
      <c r="G213" s="44" t="s">
        <v>64</v>
      </c>
      <c r="H213" s="46">
        <f>VLOOKUP(A213,Area_pop!A:E,4,0)</f>
        <v>6079</v>
      </c>
      <c r="I213" s="43"/>
      <c r="J213" s="47">
        <f t="shared" si="36"/>
        <v>6080.010321417723</v>
      </c>
      <c r="K213" s="43">
        <f>VLOOKUP(A213,Area_pop!A:E,5,0)</f>
        <v>12096</v>
      </c>
      <c r="L213" s="45">
        <v>4772.224</v>
      </c>
      <c r="M213" s="43">
        <f t="shared" si="35"/>
        <v>12360.060159999999</v>
      </c>
      <c r="N213" s="46">
        <f>VLOOKUP(F213,GDPpc_pop_area!A:C,2,0)</f>
        <v>783326</v>
      </c>
      <c r="O213" s="48">
        <f>VLOOKUP(F213,GDPpc_pop_area!A:J,7,0)</f>
        <v>2.004322641131107</v>
      </c>
      <c r="P213" s="43">
        <v>-709999</v>
      </c>
      <c r="Q213" s="43">
        <v>3</v>
      </c>
      <c r="R213" s="49">
        <f t="shared" si="33"/>
        <v>1065.2625822505145</v>
      </c>
      <c r="S213" s="49">
        <f>(R213*J213)/SUM(R$212:R$214)</f>
        <v>1020.7516916106151</v>
      </c>
      <c r="T213" s="49"/>
      <c r="U213" s="50">
        <f t="shared" si="37"/>
        <v>799581339.5825768</v>
      </c>
      <c r="V213" s="43"/>
      <c r="W213" s="48">
        <f t="shared" si="38"/>
        <v>799789655.2007319</v>
      </c>
      <c r="X213" s="48"/>
      <c r="Y213" s="43"/>
      <c r="Z213" s="48">
        <f t="shared" si="39"/>
        <v>2466516.2322225426</v>
      </c>
      <c r="AA213" s="48"/>
      <c r="AB213" s="43"/>
      <c r="AC213" s="48">
        <f t="shared" si="40"/>
        <v>5804174.525520716</v>
      </c>
      <c r="AD213" s="48"/>
      <c r="AE213" s="48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</row>
    <row r="214" spans="1:55" ht="12.75">
      <c r="A214" s="43">
        <f t="shared" si="34"/>
        <v>-709999</v>
      </c>
      <c r="B214" s="44">
        <v>-71</v>
      </c>
      <c r="C214" s="44">
        <v>1</v>
      </c>
      <c r="D214" s="45">
        <v>0.924</v>
      </c>
      <c r="E214" s="44">
        <v>19710</v>
      </c>
      <c r="F214" s="44" t="s">
        <v>56</v>
      </c>
      <c r="G214" s="44" t="s">
        <v>64</v>
      </c>
      <c r="H214" s="46">
        <f>VLOOKUP(A214,Area_pop!A:E,4,0)</f>
        <v>6079</v>
      </c>
      <c r="I214" s="43"/>
      <c r="J214" s="47">
        <f t="shared" si="36"/>
        <v>6080.010321417723</v>
      </c>
      <c r="K214" s="43">
        <f>VLOOKUP(A214,Area_pop!A:E,5,0)</f>
        <v>12096</v>
      </c>
      <c r="L214" s="45">
        <v>4772.224</v>
      </c>
      <c r="M214" s="43">
        <f t="shared" si="35"/>
        <v>12360.060159999999</v>
      </c>
      <c r="N214" s="46">
        <f>VLOOKUP(F214,GDPpc_pop_area!A:C,2,0)</f>
        <v>388915</v>
      </c>
      <c r="O214" s="48">
        <f>VLOOKUP(F214,GDPpc_pop_area!A:J,7,0)</f>
        <v>0.4506040529336108</v>
      </c>
      <c r="P214" s="43">
        <v>-709999</v>
      </c>
      <c r="Q214" s="43">
        <v>3</v>
      </c>
      <c r="R214" s="49">
        <f t="shared" si="33"/>
        <v>5146.21171920171</v>
      </c>
      <c r="S214" s="49">
        <f>(R214*J214)/SUM(R$212:R$214)</f>
        <v>4931.182607262727</v>
      </c>
      <c r="T214" s="49"/>
      <c r="U214" s="50">
        <f t="shared" si="37"/>
        <v>1917810883.7035835</v>
      </c>
      <c r="V214" s="43"/>
      <c r="W214" s="48">
        <f t="shared" si="38"/>
        <v>1918310532.632299</v>
      </c>
      <c r="X214" s="48"/>
      <c r="Y214" s="43"/>
      <c r="Z214" s="48">
        <f t="shared" si="39"/>
        <v>5915985.579975412</v>
      </c>
      <c r="AA214" s="48"/>
      <c r="AB214" s="43"/>
      <c r="AC214" s="48">
        <f t="shared" si="40"/>
        <v>13921421.780265452</v>
      </c>
      <c r="AD214" s="48"/>
      <c r="AE214" s="48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</row>
    <row r="215" spans="1:55" ht="12.75">
      <c r="A215" s="43">
        <f t="shared" si="34"/>
        <v>-699994</v>
      </c>
      <c r="B215" s="44">
        <v>-70</v>
      </c>
      <c r="C215" s="44">
        <v>6</v>
      </c>
      <c r="D215" s="45">
        <v>0.231</v>
      </c>
      <c r="E215" s="44">
        <v>19885</v>
      </c>
      <c r="F215" s="44" t="s">
        <v>12</v>
      </c>
      <c r="G215" s="44" t="s">
        <v>64</v>
      </c>
      <c r="H215" s="46">
        <f>VLOOKUP(A215,Area_pop!A:E,4,0)</f>
        <v>5910</v>
      </c>
      <c r="I215" s="43"/>
      <c r="J215" s="47">
        <f t="shared" si="36"/>
        <v>5910.982233850756</v>
      </c>
      <c r="K215" s="43">
        <f>VLOOKUP(A215,Area_pop!A:E,5,0)</f>
        <v>4120</v>
      </c>
      <c r="L215" s="45">
        <v>4743.174</v>
      </c>
      <c r="M215" s="43">
        <f t="shared" si="35"/>
        <v>12284.82066</v>
      </c>
      <c r="N215" s="46">
        <f>VLOOKUP(F215,GDPpc_pop_area!A:C,2,0)</f>
        <v>3707394</v>
      </c>
      <c r="O215" s="48">
        <f>VLOOKUP(F215,GDPpc_pop_area!A:J,7,0)</f>
        <v>6.514148864716253</v>
      </c>
      <c r="P215" s="43">
        <v>-699994</v>
      </c>
      <c r="Q215" s="43">
        <v>3</v>
      </c>
      <c r="R215" s="49">
        <f t="shared" si="33"/>
        <v>18485.809778339386</v>
      </c>
      <c r="S215" s="49">
        <f>(R215*J215)/SUM(R$215:R$217)</f>
        <v>5534.480465155044</v>
      </c>
      <c r="T215" s="49">
        <f>SUM(S215:S217)</f>
        <v>5910.9822338507565</v>
      </c>
      <c r="U215" s="50">
        <f t="shared" si="37"/>
        <v>20518499669.63302</v>
      </c>
      <c r="V215" s="43"/>
      <c r="W215" s="48">
        <f t="shared" si="38"/>
        <v>20523845372.103424</v>
      </c>
      <c r="X215" s="48">
        <f>SUM(W215:W217)</f>
        <v>20931842568.482338</v>
      </c>
      <c r="Y215" s="43"/>
      <c r="Z215" s="48">
        <f t="shared" si="39"/>
        <v>63294639.32015144</v>
      </c>
      <c r="AA215" s="48">
        <f>SUM(Z215:Z217)</f>
        <v>64552884.7863513</v>
      </c>
      <c r="AB215" s="43"/>
      <c r="AC215" s="48">
        <f t="shared" si="40"/>
        <v>148944137.62402454</v>
      </c>
      <c r="AD215" s="48">
        <f>SUM(AC215:AC217)</f>
        <v>151905024.80018088</v>
      </c>
      <c r="AE215" s="48">
        <f>SUM(D215:D217)</f>
        <v>0.333</v>
      </c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</row>
    <row r="216" spans="1:55" ht="12.75">
      <c r="A216" s="43">
        <f t="shared" si="34"/>
        <v>-699994</v>
      </c>
      <c r="B216" s="44">
        <v>-70</v>
      </c>
      <c r="C216" s="44">
        <v>6</v>
      </c>
      <c r="D216" s="45">
        <v>0.013</v>
      </c>
      <c r="E216" s="44">
        <v>19885</v>
      </c>
      <c r="F216" s="44" t="s">
        <v>13</v>
      </c>
      <c r="G216" s="44" t="s">
        <v>64</v>
      </c>
      <c r="H216" s="46">
        <f>VLOOKUP(A216,Area_pop!A:E,4,0)</f>
        <v>5910</v>
      </c>
      <c r="I216" s="43"/>
      <c r="J216" s="47">
        <f t="shared" si="36"/>
        <v>5910.982233850756</v>
      </c>
      <c r="K216" s="43">
        <f>VLOOKUP(A216,Area_pop!A:E,5,0)</f>
        <v>4120</v>
      </c>
      <c r="L216" s="45">
        <v>4743.174</v>
      </c>
      <c r="M216" s="43">
        <f t="shared" si="35"/>
        <v>12284.82066</v>
      </c>
      <c r="N216" s="46">
        <f>VLOOKUP(F216,GDPpc_pop_area!A:C,2,0)</f>
        <v>1422273</v>
      </c>
      <c r="O216" s="48">
        <f>VLOOKUP(F216,GDPpc_pop_area!A:J,7,0)</f>
        <v>4.694577852609783</v>
      </c>
      <c r="P216" s="43">
        <v>-699994</v>
      </c>
      <c r="Q216" s="43">
        <v>3</v>
      </c>
      <c r="R216" s="49">
        <f t="shared" si="33"/>
        <v>749.7366109183482</v>
      </c>
      <c r="S216" s="49">
        <f>(R216*J216)/SUM(R$215:R$217)</f>
        <v>224.46420670200655</v>
      </c>
      <c r="T216" s="49"/>
      <c r="U216" s="50">
        <f t="shared" si="37"/>
        <v>319249380.65868294</v>
      </c>
      <c r="V216" s="43"/>
      <c r="W216" s="48">
        <f t="shared" si="38"/>
        <v>319332554.9760229</v>
      </c>
      <c r="X216" s="48"/>
      <c r="Y216" s="43"/>
      <c r="Z216" s="48">
        <f t="shared" si="39"/>
        <v>984807.599352827</v>
      </c>
      <c r="AA216" s="48"/>
      <c r="AB216" s="43"/>
      <c r="AC216" s="48">
        <f t="shared" si="40"/>
        <v>2317436.6768923667</v>
      </c>
      <c r="AD216" s="48"/>
      <c r="AE216" s="48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</row>
    <row r="217" spans="1:55" ht="12.75">
      <c r="A217" s="43">
        <f t="shared" si="34"/>
        <v>-699994</v>
      </c>
      <c r="B217" s="44">
        <v>-70</v>
      </c>
      <c r="C217" s="44">
        <v>6</v>
      </c>
      <c r="D217" s="45">
        <v>0.089</v>
      </c>
      <c r="E217" s="44">
        <v>19885</v>
      </c>
      <c r="F217" s="44" t="s">
        <v>16</v>
      </c>
      <c r="G217" s="44" t="s">
        <v>64</v>
      </c>
      <c r="H217" s="46">
        <f>VLOOKUP(A217,Area_pop!A:E,4,0)</f>
        <v>5910</v>
      </c>
      <c r="I217" s="43"/>
      <c r="J217" s="47">
        <f t="shared" si="36"/>
        <v>5910.982233850756</v>
      </c>
      <c r="K217" s="43">
        <f>VLOOKUP(A217,Area_pop!A:E,5,0)</f>
        <v>4120</v>
      </c>
      <c r="L217" s="45">
        <v>4743.174</v>
      </c>
      <c r="M217" s="43">
        <f t="shared" si="35"/>
        <v>12284.82066</v>
      </c>
      <c r="N217" s="46">
        <f>VLOOKUP(F217,GDPpc_pop_area!A:C,2,0)</f>
        <v>583024</v>
      </c>
      <c r="O217" s="48">
        <f>VLOOKUP(F217,GDPpc_pop_area!A:J,7,0)</f>
        <v>0.46446574563301973</v>
      </c>
      <c r="P217" s="43">
        <v>-699994</v>
      </c>
      <c r="Q217" s="43">
        <v>3</v>
      </c>
      <c r="R217" s="49">
        <f t="shared" si="33"/>
        <v>507.82317651551944</v>
      </c>
      <c r="S217" s="49">
        <f>(R217*J217)/SUM(R$215:R$217)</f>
        <v>152.03756199370562</v>
      </c>
      <c r="T217" s="49"/>
      <c r="U217" s="50">
        <f t="shared" si="37"/>
        <v>88641547.54381822</v>
      </c>
      <c r="V217" s="43"/>
      <c r="W217" s="48">
        <f t="shared" si="38"/>
        <v>88664641.4028876</v>
      </c>
      <c r="X217" s="48"/>
      <c r="Y217" s="43"/>
      <c r="Z217" s="48">
        <f t="shared" si="39"/>
        <v>273437.86684703425</v>
      </c>
      <c r="AA217" s="48"/>
      <c r="AB217" s="43"/>
      <c r="AC217" s="48">
        <f t="shared" si="40"/>
        <v>643450.4992639702</v>
      </c>
      <c r="AD217" s="48"/>
      <c r="AE217" s="48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</row>
    <row r="218" spans="1:55" ht="12.75">
      <c r="A218" s="43">
        <f t="shared" si="34"/>
        <v>-759995</v>
      </c>
      <c r="B218" s="44">
        <v>-76</v>
      </c>
      <c r="C218" s="44">
        <v>5</v>
      </c>
      <c r="D218" s="45">
        <v>0.401</v>
      </c>
      <c r="E218" s="44">
        <v>18806</v>
      </c>
      <c r="F218" s="44" t="s">
        <v>0</v>
      </c>
      <c r="G218" s="44" t="s">
        <v>64</v>
      </c>
      <c r="H218" s="46">
        <f>VLOOKUP(A218,Area_pop!A:E,4,0)</f>
        <v>1302409</v>
      </c>
      <c r="I218" s="43"/>
      <c r="J218" s="47">
        <f t="shared" si="36"/>
        <v>1302625.4585799202</v>
      </c>
      <c r="K218" s="43">
        <f>VLOOKUP(A218,Area_pop!A:E,5,0)</f>
        <v>12096</v>
      </c>
      <c r="L218" s="45">
        <v>4751.884</v>
      </c>
      <c r="M218" s="43">
        <f t="shared" si="35"/>
        <v>12307.37956</v>
      </c>
      <c r="N218" s="46">
        <f>VLOOKUP(F218,GDPpc_pop_area!A:C,2,0)</f>
        <v>853744</v>
      </c>
      <c r="O218" s="48">
        <f>VLOOKUP(F218,GDPpc_pop_area!A:J,7,0)</f>
        <v>72.23585392007931</v>
      </c>
      <c r="P218" s="43">
        <v>-759995</v>
      </c>
      <c r="Q218" s="43">
        <v>4</v>
      </c>
      <c r="R218" s="49">
        <f t="shared" si="33"/>
        <v>356502.6628860871</v>
      </c>
      <c r="S218" s="49">
        <f>(R218*J218)/SUM(R$218:R$221)</f>
        <v>361352.86171576637</v>
      </c>
      <c r="T218" s="49">
        <f>SUM(S218:S221)</f>
        <v>1302625.4585799202</v>
      </c>
      <c r="U218" s="50">
        <f t="shared" si="37"/>
        <v>308502837572.6652</v>
      </c>
      <c r="V218" s="43"/>
      <c r="W218" s="48">
        <f t="shared" si="38"/>
        <v>308583212083.8377</v>
      </c>
      <c r="X218" s="48">
        <f>SUM(W218:W221)</f>
        <v>822449123625.1733</v>
      </c>
      <c r="Y218" s="43"/>
      <c r="Z218" s="48">
        <f t="shared" si="39"/>
        <v>951657097.1465356</v>
      </c>
      <c r="AA218" s="48">
        <f>SUM(Z218:Z221)</f>
        <v>2536397039.406016</v>
      </c>
      <c r="AB218" s="43"/>
      <c r="AC218" s="48">
        <f t="shared" si="40"/>
        <v>2239427338.092842</v>
      </c>
      <c r="AD218" s="48">
        <f>SUM(AC218:AC221)</f>
        <v>5968617149.322816</v>
      </c>
      <c r="AE218" s="48">
        <f>SUM(D218:D221)</f>
        <v>1</v>
      </c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</row>
    <row r="219" spans="1:55" ht="12.75">
      <c r="A219" s="43">
        <f t="shared" si="34"/>
        <v>-759995</v>
      </c>
      <c r="B219" s="44">
        <v>-76</v>
      </c>
      <c r="C219" s="44">
        <v>5</v>
      </c>
      <c r="D219" s="45">
        <v>0.449</v>
      </c>
      <c r="E219" s="44">
        <v>18806</v>
      </c>
      <c r="F219" s="44" t="s">
        <v>1</v>
      </c>
      <c r="G219" s="44" t="s">
        <v>64</v>
      </c>
      <c r="H219" s="46">
        <f>VLOOKUP(A219,Area_pop!A:E,4,0)</f>
        <v>1302409</v>
      </c>
      <c r="I219" s="43"/>
      <c r="J219" s="47">
        <f t="shared" si="36"/>
        <v>1302625.4585799202</v>
      </c>
      <c r="K219" s="43">
        <f>VLOOKUP(A219,Area_pop!A:E,5,0)</f>
        <v>12096</v>
      </c>
      <c r="L219" s="45">
        <v>4751.884</v>
      </c>
      <c r="M219" s="43">
        <f t="shared" si="35"/>
        <v>12307.37956</v>
      </c>
      <c r="N219" s="46">
        <f>VLOOKUP(F219,GDPpc_pop_area!A:C,2,0)</f>
        <v>542941</v>
      </c>
      <c r="O219" s="48">
        <f>VLOOKUP(F219,GDPpc_pop_area!A:J,7,0)</f>
        <v>123.62101003111245</v>
      </c>
      <c r="P219" s="43">
        <v>-759995</v>
      </c>
      <c r="Q219" s="43">
        <v>4</v>
      </c>
      <c r="R219" s="49">
        <f t="shared" si="33"/>
        <v>683131.3607275173</v>
      </c>
      <c r="S219" s="49">
        <f>(R219*J219)/SUM(R$218:R$221)</f>
        <v>692425.3247599164</v>
      </c>
      <c r="T219" s="49"/>
      <c r="U219" s="50">
        <f t="shared" si="37"/>
        <v>375946098250.47375</v>
      </c>
      <c r="V219" s="43"/>
      <c r="W219" s="48">
        <f t="shared" si="38"/>
        <v>376044043812.6988</v>
      </c>
      <c r="X219" s="48"/>
      <c r="Y219" s="43"/>
      <c r="Z219" s="48">
        <f t="shared" si="39"/>
        <v>1159703344.5773153</v>
      </c>
      <c r="AA219" s="48"/>
      <c r="AB219" s="43"/>
      <c r="AC219" s="48">
        <f t="shared" si="40"/>
        <v>2728999112.9275928</v>
      </c>
      <c r="AD219" s="48"/>
      <c r="AE219" s="48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</row>
    <row r="220" spans="1:55" ht="12.75">
      <c r="A220" s="43">
        <f t="shared" si="34"/>
        <v>-759995</v>
      </c>
      <c r="B220" s="44">
        <v>-76</v>
      </c>
      <c r="C220" s="44">
        <v>5</v>
      </c>
      <c r="D220" s="45">
        <v>0.088</v>
      </c>
      <c r="E220" s="44">
        <v>18806</v>
      </c>
      <c r="F220" s="44" t="s">
        <v>7</v>
      </c>
      <c r="G220" s="44" t="s">
        <v>64</v>
      </c>
      <c r="H220" s="46">
        <f>VLOOKUP(A220,Area_pop!A:E,4,0)</f>
        <v>1302409</v>
      </c>
      <c r="I220" s="43"/>
      <c r="J220" s="47">
        <f t="shared" si="36"/>
        <v>1302625.4585799202</v>
      </c>
      <c r="K220" s="43">
        <f>VLOOKUP(A220,Area_pop!A:E,5,0)</f>
        <v>12096</v>
      </c>
      <c r="L220" s="45">
        <v>4751.884</v>
      </c>
      <c r="M220" s="43">
        <f t="shared" si="35"/>
        <v>12307.37956</v>
      </c>
      <c r="N220" s="46">
        <f>VLOOKUP(F220,GDPpc_pop_area!A:C,2,0)</f>
        <v>561221</v>
      </c>
      <c r="O220" s="48">
        <f>VLOOKUP(F220,GDPpc_pop_area!A:J,7,0)</f>
        <v>189.05251504468598</v>
      </c>
      <c r="P220" s="43">
        <v>-759995</v>
      </c>
      <c r="Q220" s="43">
        <v>4</v>
      </c>
      <c r="R220" s="49">
        <f t="shared" si="33"/>
        <v>204753.2132296253</v>
      </c>
      <c r="S220" s="49">
        <f>(R220*J220)/SUM(R$218:R$221)</f>
        <v>207538.86926691758</v>
      </c>
      <c r="T220" s="49"/>
      <c r="U220" s="50">
        <f t="shared" si="37"/>
        <v>116475171748.84875</v>
      </c>
      <c r="V220" s="43"/>
      <c r="W220" s="48">
        <f t="shared" si="38"/>
        <v>116505517126.11238</v>
      </c>
      <c r="X220" s="48"/>
      <c r="Y220" s="43"/>
      <c r="Z220" s="48">
        <f t="shared" si="39"/>
        <v>359297906.9764475</v>
      </c>
      <c r="AA220" s="48"/>
      <c r="AB220" s="43"/>
      <c r="AC220" s="48">
        <f t="shared" si="40"/>
        <v>845495250.1433406</v>
      </c>
      <c r="AD220" s="48"/>
      <c r="AE220" s="48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</row>
    <row r="221" spans="1:55" ht="12.75">
      <c r="A221" s="43">
        <f t="shared" si="34"/>
        <v>-759995</v>
      </c>
      <c r="B221" s="44">
        <v>-76</v>
      </c>
      <c r="C221" s="44">
        <v>5</v>
      </c>
      <c r="D221" s="45">
        <v>0.062</v>
      </c>
      <c r="E221" s="44">
        <v>18806</v>
      </c>
      <c r="F221" s="44" t="s">
        <v>10</v>
      </c>
      <c r="G221" s="44" t="s">
        <v>64</v>
      </c>
      <c r="H221" s="46">
        <f>VLOOKUP(A221,Area_pop!A:E,4,0)</f>
        <v>1302409</v>
      </c>
      <c r="I221" s="43"/>
      <c r="J221" s="47">
        <f t="shared" si="36"/>
        <v>1302625.4585799202</v>
      </c>
      <c r="K221" s="43">
        <f>VLOOKUP(A221,Area_pop!A:E,5,0)</f>
        <v>12096</v>
      </c>
      <c r="L221" s="45">
        <v>4751.884</v>
      </c>
      <c r="M221" s="43">
        <f t="shared" si="35"/>
        <v>12307.37956</v>
      </c>
      <c r="N221" s="46">
        <f>VLOOKUP(F221,GDPpc_pop_area!A:C,2,0)</f>
        <v>515895</v>
      </c>
      <c r="O221" s="48">
        <f>VLOOKUP(F221,GDPpc_pop_area!A:J,7,0)</f>
        <v>53.408748235499914</v>
      </c>
      <c r="P221" s="43">
        <v>-759995</v>
      </c>
      <c r="Q221" s="43">
        <v>4</v>
      </c>
      <c r="R221" s="49">
        <f t="shared" si="33"/>
        <v>40753.94765424421</v>
      </c>
      <c r="S221" s="49">
        <f>(R221*J221)/SUM(R$218:R$221)</f>
        <v>41308.40283731976</v>
      </c>
      <c r="T221" s="49"/>
      <c r="U221" s="50">
        <f t="shared" si="37"/>
        <v>21310798481.759075</v>
      </c>
      <c r="V221" s="43"/>
      <c r="W221" s="48">
        <f t="shared" si="38"/>
        <v>21316350602.524456</v>
      </c>
      <c r="X221" s="48"/>
      <c r="Y221" s="43"/>
      <c r="Z221" s="48">
        <f t="shared" si="39"/>
        <v>65738690.70571749</v>
      </c>
      <c r="AA221" s="48"/>
      <c r="AB221" s="43"/>
      <c r="AC221" s="48">
        <f t="shared" si="40"/>
        <v>154695448.15903914</v>
      </c>
      <c r="AD221" s="48"/>
      <c r="AE221" s="48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</row>
    <row r="222" spans="1:55" ht="12.75">
      <c r="A222" s="43">
        <f t="shared" si="34"/>
        <v>-749996</v>
      </c>
      <c r="B222" s="44">
        <v>-75</v>
      </c>
      <c r="C222" s="44">
        <v>4</v>
      </c>
      <c r="D222" s="45">
        <v>0.632</v>
      </c>
      <c r="E222" s="44">
        <v>18987</v>
      </c>
      <c r="F222" s="44" t="s">
        <v>52</v>
      </c>
      <c r="G222" s="44" t="s">
        <v>64</v>
      </c>
      <c r="H222" s="46">
        <f>VLOOKUP(A222,Area_pop!A:E,4,0)</f>
        <v>5226199</v>
      </c>
      <c r="I222" s="43"/>
      <c r="J222" s="47">
        <f t="shared" si="36"/>
        <v>5227067.587067442</v>
      </c>
      <c r="K222" s="43">
        <f>VLOOKUP(A222,Area_pop!A:E,5,0)</f>
        <v>12096</v>
      </c>
      <c r="L222" s="45">
        <v>4759.143</v>
      </c>
      <c r="M222" s="43">
        <f t="shared" si="35"/>
        <v>12326.18037</v>
      </c>
      <c r="N222" s="46">
        <f>VLOOKUP(F222,GDPpc_pop_area!A:C,2,0)</f>
        <v>738538</v>
      </c>
      <c r="O222" s="48">
        <f>VLOOKUP(F222,GDPpc_pop_area!A:J,7,0)</f>
        <v>75.39030005677465</v>
      </c>
      <c r="P222" s="43">
        <v>-749996</v>
      </c>
      <c r="Q222" s="43">
        <v>4</v>
      </c>
      <c r="R222" s="49">
        <f t="shared" si="33"/>
        <v>587301.4439616785</v>
      </c>
      <c r="S222" s="49">
        <f>(R222*J222)/SUM(R$222:R$225)</f>
        <v>638051.7336875141</v>
      </c>
      <c r="T222" s="49">
        <f>SUM(S222:S225)</f>
        <v>5227067.587067441</v>
      </c>
      <c r="U222" s="50">
        <f t="shared" si="37"/>
        <v>471225451294.10925</v>
      </c>
      <c r="V222" s="43"/>
      <c r="W222" s="48">
        <f t="shared" si="38"/>
        <v>471348220068.6132</v>
      </c>
      <c r="X222" s="48">
        <f>SUM(W222:W225)</f>
        <v>5183994952898.364</v>
      </c>
      <c r="Y222" s="43"/>
      <c r="Z222" s="48">
        <f t="shared" si="39"/>
        <v>1453617245.8202782</v>
      </c>
      <c r="AA222" s="48">
        <f>SUM(Z222:Z225)</f>
        <v>15987213157.7826</v>
      </c>
      <c r="AB222" s="43"/>
      <c r="AC222" s="48">
        <f t="shared" si="40"/>
        <v>3420633555.0628586</v>
      </c>
      <c r="AD222" s="48">
        <f>SUM(AC222:AC225)</f>
        <v>37620906009.9545</v>
      </c>
      <c r="AE222" s="48">
        <f>SUM(D222:D225)</f>
        <v>1.002</v>
      </c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</row>
    <row r="223" spans="1:55" ht="12.75">
      <c r="A223" s="43">
        <f t="shared" si="34"/>
        <v>-749996</v>
      </c>
      <c r="B223" s="44">
        <v>-75</v>
      </c>
      <c r="C223" s="44">
        <v>4</v>
      </c>
      <c r="D223" s="45">
        <v>0.256</v>
      </c>
      <c r="E223" s="44">
        <v>18987</v>
      </c>
      <c r="F223" s="44" t="s">
        <v>10</v>
      </c>
      <c r="G223" s="44" t="s">
        <v>64</v>
      </c>
      <c r="H223" s="46">
        <f>VLOOKUP(A223,Area_pop!A:E,4,0)</f>
        <v>5226199</v>
      </c>
      <c r="I223" s="43"/>
      <c r="J223" s="47">
        <f t="shared" si="36"/>
        <v>5227067.587067442</v>
      </c>
      <c r="K223" s="43">
        <f>VLOOKUP(A223,Area_pop!A:E,5,0)</f>
        <v>12096</v>
      </c>
      <c r="L223" s="45">
        <v>4759.143</v>
      </c>
      <c r="M223" s="43">
        <f t="shared" si="35"/>
        <v>12326.18037</v>
      </c>
      <c r="N223" s="46">
        <f>VLOOKUP(F223,GDPpc_pop_area!A:C,2,0)</f>
        <v>515895</v>
      </c>
      <c r="O223" s="48">
        <f>VLOOKUP(F223,GDPpc_pop_area!A:J,7,0)</f>
        <v>53.408748235499914</v>
      </c>
      <c r="P223" s="43">
        <v>-749996</v>
      </c>
      <c r="Q223" s="43">
        <v>4</v>
      </c>
      <c r="R223" s="49">
        <f t="shared" si="33"/>
        <v>168531.42120619296</v>
      </c>
      <c r="S223" s="49">
        <f>(R223*J223)/SUM(R$222:R$225)</f>
        <v>183094.67239867462</v>
      </c>
      <c r="T223" s="49"/>
      <c r="U223" s="50">
        <f t="shared" si="37"/>
        <v>94457626017.11424</v>
      </c>
      <c r="V223" s="43"/>
      <c r="W223" s="48">
        <f t="shared" si="38"/>
        <v>94482235144.14001</v>
      </c>
      <c r="X223" s="48"/>
      <c r="Y223" s="43"/>
      <c r="Z223" s="48">
        <f t="shared" si="39"/>
        <v>291379070.8898322</v>
      </c>
      <c r="AA223" s="48"/>
      <c r="AB223" s="43"/>
      <c r="AC223" s="48">
        <f t="shared" si="40"/>
        <v>685669511.6920959</v>
      </c>
      <c r="AD223" s="48"/>
      <c r="AE223" s="48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</row>
    <row r="224" spans="1:55" ht="12.75">
      <c r="A224" s="43">
        <f t="shared" si="34"/>
        <v>-749996</v>
      </c>
      <c r="B224" s="44">
        <v>-75</v>
      </c>
      <c r="C224" s="44">
        <v>4</v>
      </c>
      <c r="D224" s="45">
        <v>0.008</v>
      </c>
      <c r="E224" s="44">
        <v>18987</v>
      </c>
      <c r="F224" s="44" t="s">
        <v>6</v>
      </c>
      <c r="G224" s="44" t="s">
        <v>64</v>
      </c>
      <c r="H224" s="46">
        <f>VLOOKUP(A224,Area_pop!A:E,4,0)</f>
        <v>5226199</v>
      </c>
      <c r="I224" s="43"/>
      <c r="J224" s="47">
        <f t="shared" si="36"/>
        <v>5227067.587067442</v>
      </c>
      <c r="K224" s="43">
        <f>VLOOKUP(A224,Area_pop!A:E,5,0)</f>
        <v>12096</v>
      </c>
      <c r="L224" s="45">
        <v>4759.143</v>
      </c>
      <c r="M224" s="43">
        <f t="shared" si="35"/>
        <v>12326.18037</v>
      </c>
      <c r="N224" s="46">
        <f>VLOOKUP(F224,GDPpc_pop_area!A:C,2,0)</f>
        <v>751865</v>
      </c>
      <c r="O224" s="48">
        <f>VLOOKUP(F224,GDPpc_pop_area!A:J,7,0)</f>
        <v>6.767220755988341</v>
      </c>
      <c r="P224" s="43">
        <v>-749996</v>
      </c>
      <c r="Q224" s="43">
        <v>4</v>
      </c>
      <c r="R224" s="49">
        <f t="shared" si="33"/>
        <v>667.3118691353604</v>
      </c>
      <c r="S224" s="49">
        <f>(R224*J224)/SUM(R$222:R$225)</f>
        <v>724.9760738539142</v>
      </c>
      <c r="T224" s="49"/>
      <c r="U224" s="50">
        <f t="shared" si="37"/>
        <v>545084135.7681732</v>
      </c>
      <c r="V224" s="43"/>
      <c r="W224" s="48">
        <f t="shared" si="38"/>
        <v>545226147.0096416</v>
      </c>
      <c r="X224" s="48"/>
      <c r="Y224" s="43"/>
      <c r="Z224" s="48">
        <f t="shared" si="39"/>
        <v>1681453.533546785</v>
      </c>
      <c r="AA224" s="48"/>
      <c r="AB224" s="43"/>
      <c r="AC224" s="48">
        <f t="shared" si="40"/>
        <v>3956775.000205428</v>
      </c>
      <c r="AD224" s="48"/>
      <c r="AE224" s="48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</row>
    <row r="225" spans="1:55" ht="12.75">
      <c r="A225" s="43">
        <f t="shared" si="34"/>
        <v>-749996</v>
      </c>
      <c r="B225" s="44">
        <v>-75</v>
      </c>
      <c r="C225" s="44">
        <v>4</v>
      </c>
      <c r="D225" s="45">
        <v>0.106</v>
      </c>
      <c r="E225" s="44">
        <v>18987</v>
      </c>
      <c r="F225" s="44" t="s">
        <v>53</v>
      </c>
      <c r="G225" s="44" t="s">
        <v>65</v>
      </c>
      <c r="H225" s="46">
        <f>VLOOKUP(A225,Area_pop!A:E,4,0)</f>
        <v>5226199</v>
      </c>
      <c r="I225" s="43"/>
      <c r="J225" s="47">
        <f t="shared" si="36"/>
        <v>5227067.587067442</v>
      </c>
      <c r="K225" s="43">
        <f>VLOOKUP(A225,Area_pop!A:E,5,0)</f>
        <v>12096</v>
      </c>
      <c r="L225" s="45">
        <v>4759.143</v>
      </c>
      <c r="M225" s="43">
        <f t="shared" si="35"/>
        <v>12326.18037</v>
      </c>
      <c r="N225" s="46">
        <f>VLOOKUP(F225,GDPpc_pop_area!A:C,2,0)</f>
        <v>1047948</v>
      </c>
      <c r="O225" s="48">
        <f>VLOOKUP(F225,GDPpc_pop_area!A:J,7,0)</f>
        <v>3103.3877977884626</v>
      </c>
      <c r="P225" s="43">
        <v>-749996</v>
      </c>
      <c r="Q225" s="43">
        <v>4</v>
      </c>
      <c r="R225" s="49">
        <f t="shared" si="33"/>
        <v>4054809.281881354</v>
      </c>
      <c r="S225" s="49">
        <f>(R225*J225)/SUM(R$222:R$225)</f>
        <v>4405196.204907399</v>
      </c>
      <c r="T225" s="49"/>
      <c r="U225" s="50">
        <f t="shared" si="37"/>
        <v>4616416552540.299</v>
      </c>
      <c r="V225" s="43"/>
      <c r="W225" s="48">
        <f t="shared" si="38"/>
        <v>4617619271538.602</v>
      </c>
      <c r="X225" s="48"/>
      <c r="Y225" s="43"/>
      <c r="Z225" s="48">
        <f t="shared" si="39"/>
        <v>14240535387.538944</v>
      </c>
      <c r="AA225" s="48"/>
      <c r="AB225" s="43"/>
      <c r="AC225" s="48">
        <f t="shared" si="40"/>
        <v>33510646168.19934</v>
      </c>
      <c r="AD225" s="48"/>
      <c r="AE225" s="48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</row>
    <row r="226" spans="1:55" ht="12.75">
      <c r="A226" s="43">
        <f t="shared" si="34"/>
        <v>-749992</v>
      </c>
      <c r="B226" s="44">
        <v>-75</v>
      </c>
      <c r="C226" s="44">
        <v>8</v>
      </c>
      <c r="D226" s="45">
        <v>0.264</v>
      </c>
      <c r="E226" s="44">
        <v>18983</v>
      </c>
      <c r="F226" s="44" t="s">
        <v>9</v>
      </c>
      <c r="G226" s="44" t="s">
        <v>64</v>
      </c>
      <c r="H226" s="46">
        <f>VLOOKUP(A226,Area_pop!A:E,4,0)</f>
        <v>325938</v>
      </c>
      <c r="I226" s="43"/>
      <c r="J226" s="47">
        <f t="shared" si="36"/>
        <v>325992.1704461671</v>
      </c>
      <c r="K226" s="43">
        <f>VLOOKUP(A226,Area_pop!A:E,5,0)</f>
        <v>12096</v>
      </c>
      <c r="L226" s="45">
        <v>4721.425</v>
      </c>
      <c r="M226" s="43">
        <f t="shared" si="35"/>
        <v>12228.490749999999</v>
      </c>
      <c r="N226" s="46">
        <f>VLOOKUP(F226,GDPpc_pop_area!A:C,2,0)</f>
        <v>282963</v>
      </c>
      <c r="O226" s="48">
        <f>VLOOKUP(F226,GDPpc_pop_area!A:J,7,0)</f>
        <v>59.724702239043886</v>
      </c>
      <c r="P226" s="43">
        <v>-749992</v>
      </c>
      <c r="Q226" s="43">
        <v>4</v>
      </c>
      <c r="R226" s="49">
        <f t="shared" si="33"/>
        <v>192810.54378343624</v>
      </c>
      <c r="S226" s="49">
        <f>(R226*J226)/SUM(R$226:R$229)</f>
        <v>86451.22423409444</v>
      </c>
      <c r="T226" s="49">
        <f>SUM(S226:S229)</f>
        <v>325992.1704461671</v>
      </c>
      <c r="U226" s="50">
        <f t="shared" si="37"/>
        <v>24462497762.952065</v>
      </c>
      <c r="V226" s="43"/>
      <c r="W226" s="48">
        <f t="shared" si="38"/>
        <v>24468870998.657852</v>
      </c>
      <c r="X226" s="48">
        <f>SUM(W226:W229)</f>
        <v>154062701323.64728</v>
      </c>
      <c r="Y226" s="43"/>
      <c r="Z226" s="48">
        <f t="shared" si="39"/>
        <v>75460925.39444211</v>
      </c>
      <c r="AA226" s="48">
        <f>SUM(Z226:Z229)</f>
        <v>475122616.45777</v>
      </c>
      <c r="AB226" s="43"/>
      <c r="AC226" s="48">
        <f t="shared" si="40"/>
        <v>177573686.77520323</v>
      </c>
      <c r="AD226" s="48">
        <f>SUM(AC226:AC229)</f>
        <v>1118052478.5997534</v>
      </c>
      <c r="AE226" s="48">
        <f>SUM(D226:D229)</f>
        <v>1</v>
      </c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</row>
    <row r="227" spans="1:55" ht="12.75">
      <c r="A227" s="43">
        <f t="shared" si="34"/>
        <v>-749992</v>
      </c>
      <c r="B227" s="44">
        <v>-75</v>
      </c>
      <c r="C227" s="44">
        <v>8</v>
      </c>
      <c r="D227" s="45">
        <v>0.07</v>
      </c>
      <c r="E227" s="44">
        <v>18983</v>
      </c>
      <c r="F227" s="44" t="s">
        <v>46</v>
      </c>
      <c r="G227" s="44" t="s">
        <v>64</v>
      </c>
      <c r="H227" s="46">
        <f>VLOOKUP(A227,Area_pop!A:E,4,0)</f>
        <v>325938</v>
      </c>
      <c r="I227" s="43"/>
      <c r="J227" s="47">
        <f t="shared" si="36"/>
        <v>325992.1704461671</v>
      </c>
      <c r="K227" s="43">
        <f>VLOOKUP(A227,Area_pop!A:E,5,0)</f>
        <v>12096</v>
      </c>
      <c r="L227" s="45">
        <v>4721.425</v>
      </c>
      <c r="M227" s="43">
        <f t="shared" si="35"/>
        <v>12228.490749999999</v>
      </c>
      <c r="N227" s="46">
        <f>VLOOKUP(F227,GDPpc_pop_area!A:C,2,0)</f>
        <v>389246</v>
      </c>
      <c r="O227" s="48">
        <f>VLOOKUP(F227,GDPpc_pop_area!A:J,7,0)</f>
        <v>46.748335802617724</v>
      </c>
      <c r="P227" s="43">
        <v>-749992</v>
      </c>
      <c r="Q227" s="43">
        <v>4</v>
      </c>
      <c r="R227" s="49">
        <f t="shared" si="33"/>
        <v>40016.31143581433</v>
      </c>
      <c r="S227" s="49">
        <f>(R227*J227)/SUM(R$226:R$229)</f>
        <v>17942.27143949445</v>
      </c>
      <c r="T227" s="49"/>
      <c r="U227" s="50">
        <f t="shared" si="37"/>
        <v>6983957388.737456</v>
      </c>
      <c r="V227" s="43"/>
      <c r="W227" s="48">
        <f t="shared" si="38"/>
        <v>6985776925.198079</v>
      </c>
      <c r="X227" s="48"/>
      <c r="Y227" s="43"/>
      <c r="Z227" s="48">
        <f t="shared" si="39"/>
        <v>21543829.766543068</v>
      </c>
      <c r="AA227" s="48"/>
      <c r="AB227" s="43"/>
      <c r="AC227" s="48">
        <f t="shared" si="40"/>
        <v>50696665.31261734</v>
      </c>
      <c r="AD227" s="48"/>
      <c r="AE227" s="48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</row>
    <row r="228" spans="1:55" ht="12.75">
      <c r="A228" s="43">
        <f t="shared" si="34"/>
        <v>-749992</v>
      </c>
      <c r="B228" s="44">
        <v>-75</v>
      </c>
      <c r="C228" s="44">
        <v>8</v>
      </c>
      <c r="D228" s="45">
        <v>0.038</v>
      </c>
      <c r="E228" s="44">
        <v>18983</v>
      </c>
      <c r="F228" s="44" t="s">
        <v>0</v>
      </c>
      <c r="G228" s="44" t="s">
        <v>64</v>
      </c>
      <c r="H228" s="46">
        <f>VLOOKUP(A228,Area_pop!A:E,4,0)</f>
        <v>325938</v>
      </c>
      <c r="I228" s="43"/>
      <c r="J228" s="47">
        <f t="shared" si="36"/>
        <v>325992.1704461671</v>
      </c>
      <c r="K228" s="43">
        <f>VLOOKUP(A228,Area_pop!A:E,5,0)</f>
        <v>12096</v>
      </c>
      <c r="L228" s="45">
        <v>4721.425</v>
      </c>
      <c r="M228" s="43">
        <f t="shared" si="35"/>
        <v>12228.490749999999</v>
      </c>
      <c r="N228" s="46">
        <f>VLOOKUP(F228,GDPpc_pop_area!A:C,2,0)</f>
        <v>853744</v>
      </c>
      <c r="O228" s="48">
        <f>VLOOKUP(F228,GDPpc_pop_area!A:J,7,0)</f>
        <v>72.23585392007931</v>
      </c>
      <c r="P228" s="43">
        <v>-749992</v>
      </c>
      <c r="Q228" s="43">
        <v>4</v>
      </c>
      <c r="R228" s="49">
        <f t="shared" si="33"/>
        <v>33566.747916241555</v>
      </c>
      <c r="S228" s="49">
        <f>(R228*J228)/SUM(R$226:R$229)</f>
        <v>15050.4551980088</v>
      </c>
      <c r="T228" s="49"/>
      <c r="U228" s="50">
        <f t="shared" si="37"/>
        <v>12849235822.568825</v>
      </c>
      <c r="V228" s="43"/>
      <c r="W228" s="48">
        <f t="shared" si="38"/>
        <v>12852583445.09413</v>
      </c>
      <c r="X228" s="48"/>
      <c r="Y228" s="43"/>
      <c r="Z228" s="48">
        <f t="shared" si="39"/>
        <v>39636803.86108898</v>
      </c>
      <c r="AA228" s="48"/>
      <c r="AB228" s="43"/>
      <c r="AC228" s="48">
        <f t="shared" si="40"/>
        <v>93272821.08996746</v>
      </c>
      <c r="AD228" s="48"/>
      <c r="AE228" s="48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</row>
    <row r="229" spans="1:55" ht="12.75">
      <c r="A229" s="43">
        <f t="shared" si="34"/>
        <v>-749992</v>
      </c>
      <c r="B229" s="44">
        <v>-75</v>
      </c>
      <c r="C229" s="44">
        <v>8</v>
      </c>
      <c r="D229" s="45">
        <v>0.628</v>
      </c>
      <c r="E229" s="44">
        <v>18983</v>
      </c>
      <c r="F229" s="44" t="s">
        <v>49</v>
      </c>
      <c r="G229" s="44" t="s">
        <v>64</v>
      </c>
      <c r="H229" s="46">
        <f>VLOOKUP(A229,Area_pop!A:E,4,0)</f>
        <v>325938</v>
      </c>
      <c r="I229" s="43"/>
      <c r="J229" s="47">
        <f t="shared" si="36"/>
        <v>325992.1704461671</v>
      </c>
      <c r="K229" s="43">
        <f>VLOOKUP(A229,Area_pop!A:E,5,0)</f>
        <v>12096</v>
      </c>
      <c r="L229" s="45">
        <v>4721.425</v>
      </c>
      <c r="M229" s="43">
        <f t="shared" si="35"/>
        <v>12228.490749999999</v>
      </c>
      <c r="N229" s="46">
        <f>VLOOKUP(F229,GDPpc_pop_area!A:C,2,0)</f>
        <v>531241</v>
      </c>
      <c r="O229" s="48">
        <f>VLOOKUP(F229,GDPpc_pop_area!A:J,7,0)</f>
        <v>59.985817849795794</v>
      </c>
      <c r="P229" s="43">
        <v>-749992</v>
      </c>
      <c r="Q229" s="43">
        <v>4</v>
      </c>
      <c r="R229" s="49">
        <f t="shared" si="33"/>
        <v>460660.6197482552</v>
      </c>
      <c r="S229" s="49">
        <f>(R229*J229)/SUM(R$226:R$229)</f>
        <v>206548.21957456943</v>
      </c>
      <c r="T229" s="49"/>
      <c r="U229" s="50">
        <f t="shared" si="37"/>
        <v>109726882715.01384</v>
      </c>
      <c r="V229" s="43"/>
      <c r="W229" s="48">
        <f t="shared" si="38"/>
        <v>109755469954.69724</v>
      </c>
      <c r="X229" s="48"/>
      <c r="Y229" s="43"/>
      <c r="Z229" s="48">
        <f t="shared" si="39"/>
        <v>338481057.4356958</v>
      </c>
      <c r="AA229" s="48"/>
      <c r="AB229" s="43"/>
      <c r="AC229" s="48">
        <f t="shared" si="40"/>
        <v>796509305.4219652</v>
      </c>
      <c r="AD229" s="48"/>
      <c r="AE229" s="48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</row>
    <row r="230" spans="1:55" ht="12.75">
      <c r="A230" s="43">
        <f t="shared" si="34"/>
        <v>-749991</v>
      </c>
      <c r="B230" s="44">
        <v>-75</v>
      </c>
      <c r="C230" s="44">
        <v>9</v>
      </c>
      <c r="D230" s="45">
        <v>0.623</v>
      </c>
      <c r="E230" s="44">
        <v>18982</v>
      </c>
      <c r="F230" s="44" t="s">
        <v>5</v>
      </c>
      <c r="G230" s="44" t="s">
        <v>64</v>
      </c>
      <c r="H230" s="46">
        <f>VLOOKUP(A230,Area_pop!A:E,4,0)</f>
        <v>458455</v>
      </c>
      <c r="I230" s="43"/>
      <c r="J230" s="47">
        <f t="shared" si="36"/>
        <v>458531.19458884065</v>
      </c>
      <c r="K230" s="43">
        <f>VLOOKUP(A230,Area_pop!A:E,5,0)</f>
        <v>12096</v>
      </c>
      <c r="L230" s="45">
        <v>4708.39</v>
      </c>
      <c r="M230" s="43">
        <f t="shared" si="35"/>
        <v>12194.7301</v>
      </c>
      <c r="N230" s="46">
        <f>VLOOKUP(F230,GDPpc_pop_area!A:C,2,0)</f>
        <v>353427</v>
      </c>
      <c r="O230" s="48">
        <f>VLOOKUP(F230,GDPpc_pop_area!A:J,7,0)</f>
        <v>44.66017726989806</v>
      </c>
      <c r="P230" s="43">
        <v>-749991</v>
      </c>
      <c r="Q230" s="43">
        <v>4</v>
      </c>
      <c r="R230" s="49">
        <f t="shared" si="33"/>
        <v>339297.5173993019</v>
      </c>
      <c r="S230" s="49">
        <f>(R230*J230)/SUM(R$230:R$233)</f>
        <v>254667.70230365676</v>
      </c>
      <c r="T230" s="49">
        <f>SUM(S230:S233)</f>
        <v>458531.1945888406</v>
      </c>
      <c r="U230" s="50">
        <f t="shared" si="37"/>
        <v>90006442022.0745</v>
      </c>
      <c r="V230" s="43"/>
      <c r="W230" s="48">
        <f t="shared" si="38"/>
        <v>90029891478.28311</v>
      </c>
      <c r="X230" s="48">
        <f>SUM(W230:W233)</f>
        <v>191065361576.98492</v>
      </c>
      <c r="Y230" s="43"/>
      <c r="Z230" s="48">
        <f t="shared" si="39"/>
        <v>277648238.2241946</v>
      </c>
      <c r="AA230" s="48">
        <f>SUM(Z230:Z233)</f>
        <v>589237198.4066534</v>
      </c>
      <c r="AB230" s="43"/>
      <c r="AC230" s="48">
        <f t="shared" si="40"/>
        <v>653358291.4653924</v>
      </c>
      <c r="AD230" s="48">
        <f>SUM(AC230:AC233)</f>
        <v>1386585456.7676404</v>
      </c>
      <c r="AE230" s="48">
        <f>SUM(D230:D233)</f>
        <v>1</v>
      </c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</row>
    <row r="231" spans="1:55" ht="12.75">
      <c r="A231" s="43">
        <f t="shared" si="34"/>
        <v>-749991</v>
      </c>
      <c r="B231" s="44">
        <v>-75</v>
      </c>
      <c r="C231" s="44">
        <v>9</v>
      </c>
      <c r="D231" s="45">
        <v>0.013</v>
      </c>
      <c r="E231" s="44">
        <v>18982</v>
      </c>
      <c r="F231" s="44" t="s">
        <v>3</v>
      </c>
      <c r="G231" s="44" t="s">
        <v>64</v>
      </c>
      <c r="H231" s="46">
        <f>VLOOKUP(A231,Area_pop!A:E,4,0)</f>
        <v>458455</v>
      </c>
      <c r="I231" s="43"/>
      <c r="J231" s="47">
        <f t="shared" si="36"/>
        <v>458531.19458884065</v>
      </c>
      <c r="K231" s="43">
        <f>VLOOKUP(A231,Area_pop!A:E,5,0)</f>
        <v>12096</v>
      </c>
      <c r="L231" s="45">
        <v>4708.39</v>
      </c>
      <c r="M231" s="43">
        <f t="shared" si="35"/>
        <v>12194.7301</v>
      </c>
      <c r="N231" s="46">
        <f>VLOOKUP(F231,GDPpc_pop_area!A:C,2,0)</f>
        <v>474660</v>
      </c>
      <c r="O231" s="48">
        <f>VLOOKUP(F231,GDPpc_pop_area!A:J,7,0)</f>
        <v>34.73095732040341</v>
      </c>
      <c r="P231" s="43">
        <v>-749991</v>
      </c>
      <c r="Q231" s="43">
        <v>4</v>
      </c>
      <c r="R231" s="49">
        <f t="shared" si="33"/>
        <v>5505.950458280205</v>
      </c>
      <c r="S231" s="49">
        <f>(R231*J231)/SUM(R$230:R$233)</f>
        <v>4132.620135141816</v>
      </c>
      <c r="T231" s="49"/>
      <c r="U231" s="50">
        <f t="shared" si="37"/>
        <v>1961589473.3464143</v>
      </c>
      <c r="V231" s="43"/>
      <c r="W231" s="48">
        <f t="shared" si="38"/>
        <v>1962100527.9489644</v>
      </c>
      <c r="X231" s="48"/>
      <c r="Y231" s="43"/>
      <c r="Z231" s="48">
        <f t="shared" si="39"/>
        <v>6051032.005688928</v>
      </c>
      <c r="AA231" s="48"/>
      <c r="AB231" s="43"/>
      <c r="AC231" s="48">
        <f t="shared" si="40"/>
        <v>14239211.306095054</v>
      </c>
      <c r="AD231" s="48"/>
      <c r="AE231" s="48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</row>
    <row r="232" spans="1:55" ht="12.75">
      <c r="A232" s="43">
        <f t="shared" si="34"/>
        <v>-749991</v>
      </c>
      <c r="B232" s="44">
        <v>-75</v>
      </c>
      <c r="C232" s="44">
        <v>9</v>
      </c>
      <c r="D232" s="45">
        <v>0.052</v>
      </c>
      <c r="E232" s="44">
        <v>18982</v>
      </c>
      <c r="F232" s="44" t="s">
        <v>9</v>
      </c>
      <c r="G232" s="44" t="s">
        <v>64</v>
      </c>
      <c r="H232" s="46">
        <f>VLOOKUP(A232,Area_pop!A:E,4,0)</f>
        <v>458455</v>
      </c>
      <c r="I232" s="43"/>
      <c r="J232" s="47">
        <f t="shared" si="36"/>
        <v>458531.19458884065</v>
      </c>
      <c r="K232" s="43">
        <f>VLOOKUP(A232,Area_pop!A:E,5,0)</f>
        <v>12096</v>
      </c>
      <c r="L232" s="45">
        <v>4708.39</v>
      </c>
      <c r="M232" s="43">
        <f t="shared" si="35"/>
        <v>12194.7301</v>
      </c>
      <c r="N232" s="46">
        <f>VLOOKUP(F232,GDPpc_pop_area!A:C,2,0)</f>
        <v>282963</v>
      </c>
      <c r="O232" s="48">
        <f>VLOOKUP(F232,GDPpc_pop_area!A:J,7,0)</f>
        <v>59.724702239043886</v>
      </c>
      <c r="P232" s="43">
        <v>-749991</v>
      </c>
      <c r="Q232" s="43">
        <v>4</v>
      </c>
      <c r="R232" s="49">
        <f t="shared" si="33"/>
        <v>37872.9844536163</v>
      </c>
      <c r="S232" s="49">
        <f>(R232*J232)/SUM(R$230:R$233)</f>
        <v>28426.45594377821</v>
      </c>
      <c r="T232" s="49"/>
      <c r="U232" s="50">
        <f t="shared" si="37"/>
        <v>8043635253.219315</v>
      </c>
      <c r="V232" s="43"/>
      <c r="W232" s="48">
        <f t="shared" si="38"/>
        <v>8045730868.470746</v>
      </c>
      <c r="X232" s="48"/>
      <c r="Y232" s="43"/>
      <c r="Z232" s="48">
        <f t="shared" si="39"/>
        <v>24812681.257044233</v>
      </c>
      <c r="AA232" s="48"/>
      <c r="AB232" s="43"/>
      <c r="AC232" s="48">
        <f t="shared" si="40"/>
        <v>58388884.93031716</v>
      </c>
      <c r="AD232" s="48"/>
      <c r="AE232" s="48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</row>
    <row r="233" spans="1:55" ht="12.75">
      <c r="A233" s="43">
        <f t="shared" si="34"/>
        <v>-749991</v>
      </c>
      <c r="B233" s="44">
        <v>-75</v>
      </c>
      <c r="C233" s="44">
        <v>9</v>
      </c>
      <c r="D233" s="45">
        <v>0.312</v>
      </c>
      <c r="E233" s="44">
        <v>18982</v>
      </c>
      <c r="F233" s="44" t="s">
        <v>49</v>
      </c>
      <c r="G233" s="44" t="s">
        <v>64</v>
      </c>
      <c r="H233" s="46">
        <f>VLOOKUP(A233,Area_pop!A:E,4,0)</f>
        <v>458455</v>
      </c>
      <c r="I233" s="43"/>
      <c r="J233" s="47">
        <f t="shared" si="36"/>
        <v>458531.19458884065</v>
      </c>
      <c r="K233" s="43">
        <f>VLOOKUP(A233,Area_pop!A:E,5,0)</f>
        <v>12096</v>
      </c>
      <c r="L233" s="45">
        <v>4708.39</v>
      </c>
      <c r="M233" s="43">
        <f t="shared" si="35"/>
        <v>12194.7301</v>
      </c>
      <c r="N233" s="46">
        <f>VLOOKUP(F233,GDPpc_pop_area!A:C,2,0)</f>
        <v>531241</v>
      </c>
      <c r="O233" s="48">
        <f>VLOOKUP(F233,GDPpc_pop_area!A:J,7,0)</f>
        <v>59.985817849795794</v>
      </c>
      <c r="P233" s="43">
        <v>-749991</v>
      </c>
      <c r="Q233" s="43">
        <v>4</v>
      </c>
      <c r="R233" s="49">
        <f t="shared" si="33"/>
        <v>228231.38785387887</v>
      </c>
      <c r="S233" s="49">
        <f>(R233*J233)/SUM(R$230:R$233)</f>
        <v>171304.4162062638</v>
      </c>
      <c r="T233" s="49"/>
      <c r="U233" s="50">
        <f t="shared" si="37"/>
        <v>91003929369.83179</v>
      </c>
      <c r="V233" s="43"/>
      <c r="W233" s="48">
        <f t="shared" si="38"/>
        <v>91027638702.28209</v>
      </c>
      <c r="X233" s="48"/>
      <c r="Y233" s="43"/>
      <c r="Z233" s="48">
        <f t="shared" si="39"/>
        <v>280725246.91972566</v>
      </c>
      <c r="AA233" s="48"/>
      <c r="AB233" s="43"/>
      <c r="AC233" s="48">
        <f t="shared" si="40"/>
        <v>660599069.0658358</v>
      </c>
      <c r="AD233" s="48"/>
      <c r="AE233" s="48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</row>
    <row r="234" spans="1:55" ht="12.75">
      <c r="A234" s="43">
        <f t="shared" si="34"/>
        <v>-749990</v>
      </c>
      <c r="B234" s="44">
        <v>-75</v>
      </c>
      <c r="C234" s="44">
        <v>10</v>
      </c>
      <c r="D234" s="45">
        <v>0.744</v>
      </c>
      <c r="E234" s="44">
        <v>18981</v>
      </c>
      <c r="F234" s="44" t="s">
        <v>5</v>
      </c>
      <c r="G234" s="44" t="s">
        <v>64</v>
      </c>
      <c r="H234" s="46">
        <f>VLOOKUP(A234,Area_pop!A:E,4,0)</f>
        <v>1703133</v>
      </c>
      <c r="I234" s="43"/>
      <c r="J234" s="47">
        <f t="shared" si="36"/>
        <v>1703416.0583561657</v>
      </c>
      <c r="K234" s="43">
        <f>VLOOKUP(A234,Area_pop!A:E,5,0)</f>
        <v>11421</v>
      </c>
      <c r="L234" s="45">
        <v>4693.923</v>
      </c>
      <c r="M234" s="43">
        <f t="shared" si="35"/>
        <v>12157.260569999999</v>
      </c>
      <c r="N234" s="46">
        <f>VLOOKUP(F234,GDPpc_pop_area!A:C,2,0)</f>
        <v>353427</v>
      </c>
      <c r="O234" s="48">
        <f>VLOOKUP(F234,GDPpc_pop_area!A:J,7,0)</f>
        <v>44.66017726989806</v>
      </c>
      <c r="P234" s="43">
        <v>-749990</v>
      </c>
      <c r="Q234" s="43">
        <v>4</v>
      </c>
      <c r="R234" s="49">
        <f t="shared" si="33"/>
        <v>403951.38665637106</v>
      </c>
      <c r="S234" s="49">
        <f>(R234*J234)/SUM(R$234:R$237)</f>
        <v>486636.7138391261</v>
      </c>
      <c r="T234" s="49">
        <f>SUM(S234:S237)</f>
        <v>1703416.058356166</v>
      </c>
      <c r="U234" s="50">
        <f t="shared" si="37"/>
        <v>171990553862.0208</v>
      </c>
      <c r="V234" s="43"/>
      <c r="W234" s="48">
        <f t="shared" si="38"/>
        <v>172035362709.81525</v>
      </c>
      <c r="X234" s="48">
        <f>SUM(W234:W237)</f>
        <v>878534229335.7732</v>
      </c>
      <c r="Y234" s="43"/>
      <c r="Z234" s="48">
        <f t="shared" si="39"/>
        <v>530549516.2144274</v>
      </c>
      <c r="AA234" s="48">
        <f>SUM(Z234:Z237)</f>
        <v>2709361046.531605</v>
      </c>
      <c r="AB234" s="43"/>
      <c r="AC234" s="48">
        <f t="shared" si="40"/>
        <v>1248482351.873401</v>
      </c>
      <c r="AD234" s="48">
        <f>SUM(AC234:AC237)</f>
        <v>6375633843.912216</v>
      </c>
      <c r="AE234" s="48">
        <f>SUM(D234:D237)</f>
        <v>0.9450000000000001</v>
      </c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</row>
    <row r="235" spans="1:55" ht="12.75">
      <c r="A235" s="43">
        <f t="shared" si="34"/>
        <v>-749990</v>
      </c>
      <c r="B235" s="44">
        <v>-75</v>
      </c>
      <c r="C235" s="44">
        <v>10</v>
      </c>
      <c r="D235" s="45">
        <v>0.16</v>
      </c>
      <c r="E235" s="44">
        <v>18981</v>
      </c>
      <c r="F235" s="44" t="s">
        <v>48</v>
      </c>
      <c r="G235" s="44" t="s">
        <v>64</v>
      </c>
      <c r="H235" s="46">
        <f>VLOOKUP(A235,Area_pop!A:E,4,0)</f>
        <v>1703133</v>
      </c>
      <c r="I235" s="43"/>
      <c r="J235" s="47">
        <f t="shared" si="36"/>
        <v>1703416.0583561657</v>
      </c>
      <c r="K235" s="43">
        <f>VLOOKUP(A235,Area_pop!A:E,5,0)</f>
        <v>11421</v>
      </c>
      <c r="L235" s="45">
        <v>4693.923</v>
      </c>
      <c r="M235" s="43">
        <f t="shared" si="35"/>
        <v>12157.260569999999</v>
      </c>
      <c r="N235" s="46">
        <f>VLOOKUP(F235,GDPpc_pop_area!A:C,2,0)</f>
        <v>582074</v>
      </c>
      <c r="O235" s="48">
        <f>VLOOKUP(F235,GDPpc_pop_area!A:J,7,0)</f>
        <v>505.6195068730418</v>
      </c>
      <c r="P235" s="43">
        <v>-749990</v>
      </c>
      <c r="Q235" s="43">
        <v>4</v>
      </c>
      <c r="R235" s="49">
        <f t="shared" si="33"/>
        <v>983511.695092876</v>
      </c>
      <c r="S235" s="49">
        <f>(R235*J235)/SUM(R$234:R$237)</f>
        <v>1184827.9647805416</v>
      </c>
      <c r="T235" s="49"/>
      <c r="U235" s="50">
        <f t="shared" si="37"/>
        <v>689657552771.669</v>
      </c>
      <c r="V235" s="43"/>
      <c r="W235" s="48">
        <f t="shared" si="38"/>
        <v>689837229850.5463</v>
      </c>
      <c r="X235" s="48"/>
      <c r="Y235" s="43"/>
      <c r="Z235" s="48">
        <f t="shared" si="39"/>
        <v>2127427772.9820886</v>
      </c>
      <c r="AA235" s="48"/>
      <c r="AB235" s="43"/>
      <c r="AC235" s="48">
        <f t="shared" si="40"/>
        <v>5006235889.922092</v>
      </c>
      <c r="AD235" s="48"/>
      <c r="AE235" s="48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</row>
    <row r="236" spans="1:55" ht="12.75">
      <c r="A236" s="43">
        <f t="shared" si="34"/>
        <v>-749990</v>
      </c>
      <c r="B236" s="44">
        <v>-75</v>
      </c>
      <c r="C236" s="44">
        <v>10</v>
      </c>
      <c r="D236" s="45">
        <v>0.011</v>
      </c>
      <c r="E236" s="44">
        <v>18981</v>
      </c>
      <c r="F236" s="44" t="s">
        <v>3</v>
      </c>
      <c r="G236" s="44" t="s">
        <v>64</v>
      </c>
      <c r="H236" s="46">
        <f>VLOOKUP(A236,Area_pop!A:E,4,0)</f>
        <v>1703133</v>
      </c>
      <c r="I236" s="43"/>
      <c r="J236" s="47">
        <f t="shared" si="36"/>
        <v>1703416.0583561657</v>
      </c>
      <c r="K236" s="43">
        <f>VLOOKUP(A236,Area_pop!A:E,5,0)</f>
        <v>11421</v>
      </c>
      <c r="L236" s="45">
        <v>4693.923</v>
      </c>
      <c r="M236" s="43">
        <f t="shared" si="35"/>
        <v>12157.260569999999</v>
      </c>
      <c r="N236" s="46">
        <f>VLOOKUP(F236,GDPpc_pop_area!A:C,2,0)</f>
        <v>474660</v>
      </c>
      <c r="O236" s="48">
        <f>VLOOKUP(F236,GDPpc_pop_area!A:J,7,0)</f>
        <v>34.73095732040341</v>
      </c>
      <c r="P236" s="43">
        <v>-749990</v>
      </c>
      <c r="Q236" s="43">
        <v>4</v>
      </c>
      <c r="R236" s="49">
        <f t="shared" si="33"/>
        <v>4644.566277886625</v>
      </c>
      <c r="S236" s="49">
        <f>(R236*J236)/SUM(R$234:R$237)</f>
        <v>5595.2685034386695</v>
      </c>
      <c r="T236" s="49"/>
      <c r="U236" s="50">
        <f t="shared" si="37"/>
        <v>2655850147.842199</v>
      </c>
      <c r="V236" s="43"/>
      <c r="W236" s="48">
        <f t="shared" si="38"/>
        <v>2656542078.778911</v>
      </c>
      <c r="X236" s="48"/>
      <c r="Y236" s="43"/>
      <c r="Z236" s="48">
        <f t="shared" si="39"/>
        <v>8192659.302708627</v>
      </c>
      <c r="AA236" s="48"/>
      <c r="AB236" s="43"/>
      <c r="AC236" s="48">
        <f t="shared" si="40"/>
        <v>19278861.334799986</v>
      </c>
      <c r="AD236" s="48"/>
      <c r="AE236" s="48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</row>
    <row r="237" spans="1:55" ht="12.75">
      <c r="A237" s="43">
        <f t="shared" si="34"/>
        <v>-749990</v>
      </c>
      <c r="B237" s="44">
        <v>-75</v>
      </c>
      <c r="C237" s="44">
        <v>10</v>
      </c>
      <c r="D237" s="45">
        <v>0.03</v>
      </c>
      <c r="E237" s="44">
        <v>18981</v>
      </c>
      <c r="F237" s="44" t="s">
        <v>49</v>
      </c>
      <c r="G237" s="44" t="s">
        <v>64</v>
      </c>
      <c r="H237" s="46">
        <f>VLOOKUP(A237,Area_pop!A:E,4,0)</f>
        <v>1703133</v>
      </c>
      <c r="I237" s="43"/>
      <c r="J237" s="47">
        <f t="shared" si="36"/>
        <v>1703416.0583561657</v>
      </c>
      <c r="K237" s="43">
        <f>VLOOKUP(A237,Area_pop!A:E,5,0)</f>
        <v>11421</v>
      </c>
      <c r="L237" s="45">
        <v>4693.923</v>
      </c>
      <c r="M237" s="43">
        <f t="shared" si="35"/>
        <v>12157.260569999999</v>
      </c>
      <c r="N237" s="46">
        <f>VLOOKUP(F237,GDPpc_pop_area!A:C,2,0)</f>
        <v>531241</v>
      </c>
      <c r="O237" s="48">
        <f>VLOOKUP(F237,GDPpc_pop_area!A:J,7,0)</f>
        <v>59.985817849795794</v>
      </c>
      <c r="P237" s="43">
        <v>-749990</v>
      </c>
      <c r="Q237" s="43">
        <v>4</v>
      </c>
      <c r="R237" s="49">
        <f t="shared" si="33"/>
        <v>21877.896543135732</v>
      </c>
      <c r="S237" s="49">
        <f>(R237*J237)/SUM(R$234:R$237)</f>
        <v>26356.111233059513</v>
      </c>
      <c r="T237" s="49"/>
      <c r="U237" s="50">
        <f t="shared" si="37"/>
        <v>14001446887.56177</v>
      </c>
      <c r="V237" s="43"/>
      <c r="W237" s="48">
        <f t="shared" si="38"/>
        <v>14005094696.632666</v>
      </c>
      <c r="X237" s="48"/>
      <c r="Y237" s="43"/>
      <c r="Z237" s="48">
        <f t="shared" si="39"/>
        <v>43191098.032380134</v>
      </c>
      <c r="AA237" s="48"/>
      <c r="AB237" s="43"/>
      <c r="AC237" s="48">
        <f t="shared" si="40"/>
        <v>101636740.78192331</v>
      </c>
      <c r="AD237" s="48"/>
      <c r="AE237" s="48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</row>
    <row r="238" spans="1:55" ht="12.75">
      <c r="A238" s="43">
        <f t="shared" si="34"/>
        <v>-720000</v>
      </c>
      <c r="B238" s="44">
        <v>-72</v>
      </c>
      <c r="C238" s="44">
        <v>0</v>
      </c>
      <c r="D238" s="45">
        <v>0.161</v>
      </c>
      <c r="E238" s="44">
        <v>19531</v>
      </c>
      <c r="F238" s="44" t="s">
        <v>47</v>
      </c>
      <c r="G238" s="44" t="s">
        <v>64</v>
      </c>
      <c r="H238" s="46">
        <f>VLOOKUP(A238,Area_pop!A:E,4,0)</f>
        <v>2461</v>
      </c>
      <c r="I238" s="43"/>
      <c r="J238" s="47">
        <f t="shared" si="36"/>
        <v>2461.4090148065497</v>
      </c>
      <c r="K238" s="43">
        <f>VLOOKUP(A238,Area_pop!A:E,5,0)</f>
        <v>12096</v>
      </c>
      <c r="L238" s="45">
        <v>4773.68</v>
      </c>
      <c r="M238" s="43">
        <f t="shared" si="35"/>
        <v>12363.8312</v>
      </c>
      <c r="N238" s="46">
        <f>VLOOKUP(F238,GDPpc_pop_area!A:C,2,0)</f>
        <v>459654</v>
      </c>
      <c r="O238" s="48">
        <f>VLOOKUP(F238,GDPpc_pop_area!A:J,7,0)</f>
        <v>3.8451946749824404</v>
      </c>
      <c r="P238" s="43">
        <v>-720000</v>
      </c>
      <c r="Q238" s="43">
        <v>4</v>
      </c>
      <c r="R238" s="49">
        <f t="shared" si="33"/>
        <v>7654.155400712103</v>
      </c>
      <c r="S238" s="49">
        <f>(R238*J238)/SUM(R$238:R$241)</f>
        <v>1429.1661830547546</v>
      </c>
      <c r="T238" s="49">
        <f>SUM(S238:S241)</f>
        <v>2461.4090148065497</v>
      </c>
      <c r="U238" s="50">
        <f t="shared" si="37"/>
        <v>656921952.7058501</v>
      </c>
      <c r="V238" s="43"/>
      <c r="W238" s="48">
        <f t="shared" si="38"/>
        <v>657093101.1505213</v>
      </c>
      <c r="X238" s="48">
        <f>SUM(W238:W241)</f>
        <v>1133757826.993983</v>
      </c>
      <c r="Y238" s="43"/>
      <c r="Z238" s="48">
        <f t="shared" si="39"/>
        <v>2026446.315640876</v>
      </c>
      <c r="AA238" s="48">
        <f>SUM(Z238:Z241)</f>
        <v>3496459.4321842846</v>
      </c>
      <c r="AB238" s="43"/>
      <c r="AC238" s="48">
        <f t="shared" si="40"/>
        <v>4768607.6130055105</v>
      </c>
      <c r="AD238" s="48">
        <f>SUM(AC238:AC241)</f>
        <v>8227823.7218467295</v>
      </c>
      <c r="AE238" s="48">
        <f>SUM(D238:D241)</f>
        <v>1.0050000000000001</v>
      </c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</row>
    <row r="239" spans="1:55" ht="12.75">
      <c r="A239" s="43">
        <f t="shared" si="34"/>
        <v>-720000</v>
      </c>
      <c r="B239" s="44">
        <v>-72</v>
      </c>
      <c r="C239" s="44">
        <v>0</v>
      </c>
      <c r="D239" s="45">
        <v>0.041</v>
      </c>
      <c r="E239" s="44">
        <v>19531</v>
      </c>
      <c r="F239" s="44" t="s">
        <v>14</v>
      </c>
      <c r="G239" s="44" t="s">
        <v>64</v>
      </c>
      <c r="H239" s="46">
        <f>VLOOKUP(A239,Area_pop!A:E,4,0)</f>
        <v>2461</v>
      </c>
      <c r="I239" s="43"/>
      <c r="J239" s="47">
        <f t="shared" si="36"/>
        <v>2461.4090148065497</v>
      </c>
      <c r="K239" s="43">
        <f>VLOOKUP(A239,Area_pop!A:E,5,0)</f>
        <v>12096</v>
      </c>
      <c r="L239" s="45">
        <v>4773.68</v>
      </c>
      <c r="M239" s="43">
        <f t="shared" si="35"/>
        <v>12363.8312</v>
      </c>
      <c r="N239" s="46">
        <f>VLOOKUP(F239,GDPpc_pop_area!A:C,2,0)</f>
        <v>783326</v>
      </c>
      <c r="O239" s="48">
        <f>VLOOKUP(F239,GDPpc_pop_area!A:J,7,0)</f>
        <v>2.004322641131107</v>
      </c>
      <c r="P239" s="43">
        <v>-720000</v>
      </c>
      <c r="Q239" s="43">
        <v>4</v>
      </c>
      <c r="R239" s="49">
        <f t="shared" si="33"/>
        <v>1016.0253790166106</v>
      </c>
      <c r="S239" s="49">
        <f>(R239*J239)/SUM(R$238:R$241)</f>
        <v>189.7099074681495</v>
      </c>
      <c r="T239" s="49"/>
      <c r="U239" s="50">
        <f t="shared" si="37"/>
        <v>148604702.97739568</v>
      </c>
      <c r="V239" s="43"/>
      <c r="W239" s="48">
        <f t="shared" si="38"/>
        <v>148643419.089227</v>
      </c>
      <c r="X239" s="48"/>
      <c r="Y239" s="43"/>
      <c r="Z239" s="48">
        <f t="shared" si="39"/>
        <v>458409.78763925005</v>
      </c>
      <c r="AA239" s="48"/>
      <c r="AB239" s="43"/>
      <c r="AC239" s="48">
        <f t="shared" si="40"/>
        <v>1078724.0630756305</v>
      </c>
      <c r="AD239" s="48"/>
      <c r="AE239" s="48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</row>
    <row r="240" spans="1:55" ht="12.75">
      <c r="A240" s="43">
        <f t="shared" si="34"/>
        <v>-720000</v>
      </c>
      <c r="B240" s="44">
        <v>-72</v>
      </c>
      <c r="C240" s="44">
        <v>0</v>
      </c>
      <c r="D240" s="45">
        <v>0.745</v>
      </c>
      <c r="E240" s="44">
        <v>19531</v>
      </c>
      <c r="F240" s="44" t="s">
        <v>56</v>
      </c>
      <c r="G240" s="44" t="s">
        <v>64</v>
      </c>
      <c r="H240" s="46">
        <f>VLOOKUP(A240,Area_pop!A:E,4,0)</f>
        <v>2461</v>
      </c>
      <c r="I240" s="43"/>
      <c r="J240" s="47">
        <f t="shared" si="36"/>
        <v>2461.4090148065497</v>
      </c>
      <c r="K240" s="43">
        <f>VLOOKUP(A240,Area_pop!A:E,5,0)</f>
        <v>12096</v>
      </c>
      <c r="L240" s="45">
        <v>4773.68</v>
      </c>
      <c r="M240" s="43">
        <f t="shared" si="35"/>
        <v>12363.8312</v>
      </c>
      <c r="N240" s="46">
        <f>VLOOKUP(F240,GDPpc_pop_area!A:C,2,0)</f>
        <v>388915</v>
      </c>
      <c r="O240" s="48">
        <f>VLOOKUP(F240,GDPpc_pop_area!A:J,7,0)</f>
        <v>0.4506040529336108</v>
      </c>
      <c r="P240" s="43">
        <v>-720000</v>
      </c>
      <c r="Q240" s="43">
        <v>4</v>
      </c>
      <c r="R240" s="49">
        <f t="shared" si="33"/>
        <v>4150.538374137736</v>
      </c>
      <c r="S240" s="49">
        <f>(R240*J240)/SUM(R$238:R$241)</f>
        <v>774.9789199781403</v>
      </c>
      <c r="T240" s="49"/>
      <c r="U240" s="50">
        <f t="shared" si="37"/>
        <v>301400926.6632984</v>
      </c>
      <c r="V240" s="43"/>
      <c r="W240" s="48">
        <f t="shared" si="38"/>
        <v>301479450.9074775</v>
      </c>
      <c r="X240" s="48"/>
      <c r="Y240" s="43"/>
      <c r="Z240" s="48">
        <f t="shared" si="39"/>
        <v>929749.4091220798</v>
      </c>
      <c r="AA240" s="48"/>
      <c r="AB240" s="43"/>
      <c r="AC240" s="48">
        <f t="shared" si="40"/>
        <v>2187874.4461704474</v>
      </c>
      <c r="AD240" s="48"/>
      <c r="AE240" s="48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</row>
    <row r="241" spans="1:55" ht="12.75">
      <c r="A241" s="43">
        <f t="shared" si="34"/>
        <v>-720000</v>
      </c>
      <c r="B241" s="44">
        <v>-72</v>
      </c>
      <c r="C241" s="44">
        <v>0</v>
      </c>
      <c r="D241" s="45">
        <v>0.058</v>
      </c>
      <c r="E241" s="44">
        <v>19531</v>
      </c>
      <c r="F241" s="44" t="s">
        <v>11</v>
      </c>
      <c r="G241" s="44" t="s">
        <v>64</v>
      </c>
      <c r="H241" s="46">
        <f>VLOOKUP(A241,Area_pop!A:E,4,0)</f>
        <v>2461</v>
      </c>
      <c r="I241" s="43"/>
      <c r="J241" s="47">
        <f t="shared" si="36"/>
        <v>2461.4090148065497</v>
      </c>
      <c r="K241" s="43">
        <f>VLOOKUP(A241,Area_pop!A:E,5,0)</f>
        <v>12096</v>
      </c>
      <c r="L241" s="45">
        <v>4773.68</v>
      </c>
      <c r="M241" s="43">
        <f t="shared" si="35"/>
        <v>12363.8312</v>
      </c>
      <c r="N241" s="46">
        <f>VLOOKUP(F241,GDPpc_pop_area!A:C,2,0)</f>
        <v>392796</v>
      </c>
      <c r="O241" s="48">
        <f>VLOOKUP(F241,GDPpc_pop_area!A:J,7,0)</f>
        <v>0.5045271949738838</v>
      </c>
      <c r="P241" s="43">
        <v>-720000</v>
      </c>
      <c r="Q241" s="43">
        <v>4</v>
      </c>
      <c r="R241" s="49">
        <f t="shared" si="33"/>
        <v>361.79756631906207</v>
      </c>
      <c r="S241" s="49">
        <f>(R241*J241)/SUM(R$238:R$241)</f>
        <v>67.55400430550547</v>
      </c>
      <c r="T241" s="49"/>
      <c r="U241" s="50">
        <f t="shared" si="37"/>
        <v>26534942.675185326</v>
      </c>
      <c r="V241" s="43"/>
      <c r="W241" s="48">
        <f t="shared" si="38"/>
        <v>26541855.84675706</v>
      </c>
      <c r="X241" s="48"/>
      <c r="Y241" s="43"/>
      <c r="Z241" s="48">
        <f t="shared" si="39"/>
        <v>81853.91978207871</v>
      </c>
      <c r="AA241" s="48"/>
      <c r="AB241" s="43"/>
      <c r="AC241" s="48">
        <f t="shared" si="40"/>
        <v>192617.59959514096</v>
      </c>
      <c r="AD241" s="48"/>
      <c r="AE241" s="48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</row>
    <row r="242" spans="1:55" ht="12.75">
      <c r="A242" s="43">
        <f t="shared" si="34"/>
        <v>-709998</v>
      </c>
      <c r="B242" s="44">
        <v>-71</v>
      </c>
      <c r="C242" s="44">
        <v>2</v>
      </c>
      <c r="D242" s="45">
        <v>0.124</v>
      </c>
      <c r="E242" s="44">
        <v>19709</v>
      </c>
      <c r="F242" s="44" t="s">
        <v>16</v>
      </c>
      <c r="G242" s="44" t="s">
        <v>64</v>
      </c>
      <c r="H242" s="46">
        <f>VLOOKUP(A242,Area_pop!A:E,4,0)</f>
        <v>6520</v>
      </c>
      <c r="I242" s="43"/>
      <c r="J242" s="47">
        <f t="shared" si="36"/>
        <v>6521.083615009632</v>
      </c>
      <c r="K242" s="43">
        <f>VLOOKUP(A242,Area_pop!A:E,5,0)</f>
        <v>12120</v>
      </c>
      <c r="L242" s="45">
        <v>4769.317</v>
      </c>
      <c r="M242" s="43">
        <f t="shared" si="35"/>
        <v>12352.53103</v>
      </c>
      <c r="N242" s="46">
        <f>VLOOKUP(F242,GDPpc_pop_area!A:C,2,0)</f>
        <v>583024</v>
      </c>
      <c r="O242" s="48">
        <f>VLOOKUP(F242,GDPpc_pop_area!A:J,7,0)</f>
        <v>0.46446574563301973</v>
      </c>
      <c r="P242" s="43">
        <v>-709998</v>
      </c>
      <c r="Q242" s="43">
        <v>4</v>
      </c>
      <c r="R242" s="49">
        <f t="shared" si="33"/>
        <v>711.4286143776915</v>
      </c>
      <c r="S242" s="49">
        <f>(R242*J242)/SUM(R$242:R$245)</f>
        <v>368.90082835273387</v>
      </c>
      <c r="T242" s="49">
        <f>SUM(S242:S245)</f>
        <v>6521.083615009632</v>
      </c>
      <c r="U242" s="50">
        <f t="shared" si="37"/>
        <v>215078036.5495243</v>
      </c>
      <c r="V242" s="43"/>
      <c r="W242" s="48">
        <f t="shared" si="38"/>
        <v>215134071.0164602</v>
      </c>
      <c r="X242" s="48">
        <f>SUM(W242:W245)</f>
        <v>4582869892.308939</v>
      </c>
      <c r="Y242" s="43"/>
      <c r="Z242" s="48">
        <f t="shared" si="39"/>
        <v>663464.0430964789</v>
      </c>
      <c r="AA242" s="48">
        <f>SUM(Z242:Z245)</f>
        <v>14133369.825478619</v>
      </c>
      <c r="AB242" s="43"/>
      <c r="AC242" s="48">
        <f t="shared" si="40"/>
        <v>1561255.1205753086</v>
      </c>
      <c r="AD242" s="48">
        <f>SUM(AC242:AC245)</f>
        <v>33258465.53496541</v>
      </c>
      <c r="AE242" s="48">
        <f>SUM(D242:D245)</f>
        <v>1</v>
      </c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</row>
    <row r="243" spans="1:55" ht="12.75">
      <c r="A243" s="43">
        <f t="shared" si="34"/>
        <v>-709998</v>
      </c>
      <c r="B243" s="44">
        <v>-71</v>
      </c>
      <c r="C243" s="44">
        <v>2</v>
      </c>
      <c r="D243" s="45">
        <v>0.466</v>
      </c>
      <c r="E243" s="44">
        <v>19709</v>
      </c>
      <c r="F243" s="44" t="s">
        <v>57</v>
      </c>
      <c r="G243" s="44" t="s">
        <v>64</v>
      </c>
      <c r="H243" s="46">
        <f>VLOOKUP(A243,Area_pop!A:E,4,0)</f>
        <v>6520</v>
      </c>
      <c r="I243" s="43"/>
      <c r="J243" s="47">
        <f t="shared" si="36"/>
        <v>6521.083615009632</v>
      </c>
      <c r="K243" s="43">
        <f>VLOOKUP(A243,Area_pop!A:E,5,0)</f>
        <v>12120</v>
      </c>
      <c r="L243" s="45">
        <v>4769.317</v>
      </c>
      <c r="M243" s="43">
        <f t="shared" si="35"/>
        <v>12352.53103</v>
      </c>
      <c r="N243" s="46">
        <f>VLOOKUP(F243,GDPpc_pop_area!A:C,2,0)</f>
        <v>331108</v>
      </c>
      <c r="O243" s="48">
        <f>VLOOKUP(F243,GDPpc_pop_area!A:J,7,0)</f>
        <v>0.3276950428076304</v>
      </c>
      <c r="P243" s="43">
        <v>-709998</v>
      </c>
      <c r="Q243" s="43">
        <v>4</v>
      </c>
      <c r="R243" s="49">
        <f aca="true" t="shared" si="41" ref="R243:R286">D243*O243*M243</f>
        <v>1886.3042440508298</v>
      </c>
      <c r="S243" s="49">
        <f>(R243*J243)/SUM(R$242:R$245)</f>
        <v>978.1152797239089</v>
      </c>
      <c r="T243" s="49"/>
      <c r="U243" s="50">
        <f t="shared" si="37"/>
        <v>323861794.038824</v>
      </c>
      <c r="V243" s="43"/>
      <c r="W243" s="48">
        <f t="shared" si="38"/>
        <v>323946170.0322123</v>
      </c>
      <c r="X243" s="48"/>
      <c r="Y243" s="43"/>
      <c r="Z243" s="48">
        <f t="shared" si="39"/>
        <v>999035.785915782</v>
      </c>
      <c r="AA243" s="48"/>
      <c r="AB243" s="43"/>
      <c r="AC243" s="48">
        <f t="shared" si="40"/>
        <v>2350918.263964123</v>
      </c>
      <c r="AD243" s="48"/>
      <c r="AE243" s="48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</row>
    <row r="244" spans="1:55" ht="12.75">
      <c r="A244" s="43">
        <f t="shared" si="34"/>
        <v>-709998</v>
      </c>
      <c r="B244" s="44">
        <v>-71</v>
      </c>
      <c r="C244" s="44">
        <v>2</v>
      </c>
      <c r="D244" s="45">
        <v>0.401</v>
      </c>
      <c r="E244" s="44">
        <v>19709</v>
      </c>
      <c r="F244" s="44" t="s">
        <v>14</v>
      </c>
      <c r="G244" s="44" t="s">
        <v>64</v>
      </c>
      <c r="H244" s="46">
        <f>VLOOKUP(A244,Area_pop!A:E,4,0)</f>
        <v>6520</v>
      </c>
      <c r="I244" s="43"/>
      <c r="J244" s="47">
        <f t="shared" si="36"/>
        <v>6521.083615009632</v>
      </c>
      <c r="K244" s="43">
        <f>VLOOKUP(A244,Area_pop!A:E,5,0)</f>
        <v>12120</v>
      </c>
      <c r="L244" s="45">
        <v>4769.317</v>
      </c>
      <c r="M244" s="43">
        <f t="shared" si="35"/>
        <v>12352.53103</v>
      </c>
      <c r="N244" s="46">
        <f>VLOOKUP(F244,GDPpc_pop_area!A:C,2,0)</f>
        <v>783326</v>
      </c>
      <c r="O244" s="48">
        <f>VLOOKUP(F244,GDPpc_pop_area!A:J,7,0)</f>
        <v>2.004322641131107</v>
      </c>
      <c r="P244" s="43">
        <v>-709998</v>
      </c>
      <c r="Q244" s="43">
        <v>4</v>
      </c>
      <c r="R244" s="49">
        <f t="shared" si="41"/>
        <v>9928.141505100126</v>
      </c>
      <c r="S244" s="49">
        <f>(R244*J244)/SUM(R$242:R$245)</f>
        <v>5148.091531907661</v>
      </c>
      <c r="T244" s="49"/>
      <c r="U244" s="50">
        <f t="shared" si="37"/>
        <v>4032633947.3231006</v>
      </c>
      <c r="V244" s="43"/>
      <c r="W244" s="48">
        <f t="shared" si="38"/>
        <v>4033684572.9342093</v>
      </c>
      <c r="X244" s="48"/>
      <c r="Y244" s="43"/>
      <c r="Z244" s="48">
        <f t="shared" si="39"/>
        <v>12439706.377936129</v>
      </c>
      <c r="AA244" s="48"/>
      <c r="AB244" s="43"/>
      <c r="AC244" s="48">
        <f t="shared" si="40"/>
        <v>29272958.32094081</v>
      </c>
      <c r="AD244" s="48"/>
      <c r="AE244" s="48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</row>
    <row r="245" spans="1:55" ht="12.75">
      <c r="A245" s="43">
        <f t="shared" si="34"/>
        <v>-709998</v>
      </c>
      <c r="B245" s="44">
        <v>-71</v>
      </c>
      <c r="C245" s="44">
        <v>2</v>
      </c>
      <c r="D245" s="45">
        <v>0.009</v>
      </c>
      <c r="E245" s="44">
        <v>19709</v>
      </c>
      <c r="F245" s="44" t="s">
        <v>56</v>
      </c>
      <c r="G245" s="44" t="s">
        <v>64</v>
      </c>
      <c r="H245" s="46">
        <f>VLOOKUP(A245,Area_pop!A:E,4,0)</f>
        <v>6520</v>
      </c>
      <c r="I245" s="43"/>
      <c r="J245" s="47">
        <f t="shared" si="36"/>
        <v>6521.083615009632</v>
      </c>
      <c r="K245" s="43">
        <f>VLOOKUP(A245,Area_pop!A:E,5,0)</f>
        <v>12120</v>
      </c>
      <c r="L245" s="45">
        <v>4769.317</v>
      </c>
      <c r="M245" s="43">
        <f t="shared" si="35"/>
        <v>12352.53103</v>
      </c>
      <c r="N245" s="46">
        <f>VLOOKUP(F245,GDPpc_pop_area!A:C,2,0)</f>
        <v>388915</v>
      </c>
      <c r="O245" s="48">
        <f>VLOOKUP(F245,GDPpc_pop_area!A:J,7,0)</f>
        <v>0.4506040529336108</v>
      </c>
      <c r="P245" s="43">
        <v>-709998</v>
      </c>
      <c r="Q245" s="43">
        <v>4</v>
      </c>
      <c r="R245" s="49">
        <f t="shared" si="41"/>
        <v>50.0949049149557</v>
      </c>
      <c r="S245" s="49">
        <f>(R245*J245)/SUM(R$242:R$245)</f>
        <v>25.97597502532797</v>
      </c>
      <c r="T245" s="49"/>
      <c r="U245" s="50">
        <f t="shared" si="37"/>
        <v>10102446.326975428</v>
      </c>
      <c r="V245" s="43"/>
      <c r="W245" s="48">
        <f t="shared" si="38"/>
        <v>10105078.326057075</v>
      </c>
      <c r="X245" s="48"/>
      <c r="Y245" s="43"/>
      <c r="Z245" s="48">
        <f t="shared" si="39"/>
        <v>31163.61853023023</v>
      </c>
      <c r="AA245" s="48"/>
      <c r="AB245" s="43"/>
      <c r="AC245" s="48">
        <f t="shared" si="40"/>
        <v>73333.82948516827</v>
      </c>
      <c r="AD245" s="48"/>
      <c r="AE245" s="48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</row>
    <row r="246" spans="1:55" ht="12.75">
      <c r="A246" s="43">
        <f t="shared" si="34"/>
        <v>-769999</v>
      </c>
      <c r="B246" s="44">
        <v>-77</v>
      </c>
      <c r="C246" s="44">
        <v>1</v>
      </c>
      <c r="D246" s="45">
        <v>0.207</v>
      </c>
      <c r="E246" s="44">
        <v>18630</v>
      </c>
      <c r="F246" s="44" t="s">
        <v>4</v>
      </c>
      <c r="G246" s="44" t="s">
        <v>64</v>
      </c>
      <c r="H246" s="46">
        <f>VLOOKUP(A246,Area_pop!A:E,4,0)</f>
        <v>273086</v>
      </c>
      <c r="I246" s="43"/>
      <c r="J246" s="47">
        <f t="shared" si="36"/>
        <v>273131.3865166442</v>
      </c>
      <c r="K246" s="43">
        <f>VLOOKUP(A246,Area_pop!A:E,5,0)</f>
        <v>12096</v>
      </c>
      <c r="L246" s="45">
        <v>4772.224</v>
      </c>
      <c r="M246" s="43">
        <f t="shared" si="35"/>
        <v>12360.060159999999</v>
      </c>
      <c r="N246" s="46">
        <f>VLOOKUP(F246,GDPpc_pop_area!A:C,2,0)</f>
        <v>619176</v>
      </c>
      <c r="O246" s="48">
        <f>VLOOKUP(F246,GDPpc_pop_area!A:J,7,0)</f>
        <v>39.82709260273598</v>
      </c>
      <c r="P246" s="43">
        <v>-769999</v>
      </c>
      <c r="Q246" s="43">
        <v>5</v>
      </c>
      <c r="R246" s="49">
        <f t="shared" si="41"/>
        <v>101898.90893751547</v>
      </c>
      <c r="S246" s="49">
        <f>(R246*J246)/SUM(R$246:R$250)</f>
        <v>76228.63970163677</v>
      </c>
      <c r="T246" s="49">
        <f>SUM(S246:S250)</f>
        <v>273131.38651664427</v>
      </c>
      <c r="U246" s="50">
        <f t="shared" si="37"/>
        <v>47198944215.90065</v>
      </c>
      <c r="V246" s="43"/>
      <c r="W246" s="48">
        <f t="shared" si="38"/>
        <v>47211240997.67114</v>
      </c>
      <c r="X246" s="48">
        <f>SUM(W246:W250)</f>
        <v>112799413392.9836</v>
      </c>
      <c r="Y246" s="43"/>
      <c r="Z246" s="48">
        <f t="shared" si="39"/>
        <v>145597397.39932021</v>
      </c>
      <c r="AA246" s="48">
        <f>SUM(Z246:Z250)</f>
        <v>347868445.5466564</v>
      </c>
      <c r="AB246" s="43"/>
      <c r="AC246" s="48">
        <f t="shared" si="40"/>
        <v>342617937.7728107</v>
      </c>
      <c r="AD246" s="48">
        <f>SUM(AC246:AC250)</f>
        <v>818599587.3438957</v>
      </c>
      <c r="AE246" s="48">
        <f>SUM(D246:D250)</f>
        <v>0.997</v>
      </c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</row>
    <row r="247" spans="1:55" ht="12.75">
      <c r="A247" s="43">
        <f t="shared" si="34"/>
        <v>-769999</v>
      </c>
      <c r="B247" s="44">
        <v>-77</v>
      </c>
      <c r="C247" s="44">
        <v>1</v>
      </c>
      <c r="D247" s="45">
        <v>0.453</v>
      </c>
      <c r="E247" s="44">
        <v>18630</v>
      </c>
      <c r="F247" s="44" t="s">
        <v>2</v>
      </c>
      <c r="G247" s="44" t="s">
        <v>64</v>
      </c>
      <c r="H247" s="46">
        <f>VLOOKUP(A247,Area_pop!A:E,4,0)</f>
        <v>273086</v>
      </c>
      <c r="I247" s="43"/>
      <c r="J247" s="47">
        <f t="shared" si="36"/>
        <v>273131.3865166442</v>
      </c>
      <c r="K247" s="43">
        <f>VLOOKUP(A247,Area_pop!A:E,5,0)</f>
        <v>12096</v>
      </c>
      <c r="L247" s="45">
        <v>4772.224</v>
      </c>
      <c r="M247" s="43">
        <f t="shared" si="35"/>
        <v>12360.060159999999</v>
      </c>
      <c r="N247" s="46">
        <f>VLOOKUP(F247,GDPpc_pop_area!A:C,2,0)</f>
        <v>338451</v>
      </c>
      <c r="O247" s="48">
        <f>VLOOKUP(F247,GDPpc_pop_area!A:J,7,0)</f>
        <v>36.04500421663299</v>
      </c>
      <c r="P247" s="43">
        <v>-769999</v>
      </c>
      <c r="Q247" s="43">
        <v>5</v>
      </c>
      <c r="R247" s="49">
        <f t="shared" si="41"/>
        <v>201819.84452502197</v>
      </c>
      <c r="S247" s="49">
        <f>(R247*J247)/SUM(R$246:R$250)</f>
        <v>150977.595082711</v>
      </c>
      <c r="T247" s="49"/>
      <c r="U247" s="50">
        <f t="shared" si="37"/>
        <v>51098518033.338615</v>
      </c>
      <c r="V247" s="43"/>
      <c r="W247" s="48">
        <f t="shared" si="38"/>
        <v>51111830774.44946</v>
      </c>
      <c r="X247" s="48"/>
      <c r="Y247" s="43"/>
      <c r="Z247" s="48">
        <f t="shared" si="39"/>
        <v>157626645.26106006</v>
      </c>
      <c r="AA247" s="48"/>
      <c r="AB247" s="43"/>
      <c r="AC247" s="48">
        <f t="shared" si="40"/>
        <v>370925010.35078895</v>
      </c>
      <c r="AD247" s="48"/>
      <c r="AE247" s="48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</row>
    <row r="248" spans="1:55" ht="12.75">
      <c r="A248" s="43">
        <f t="shared" si="34"/>
        <v>-769999</v>
      </c>
      <c r="B248" s="44">
        <v>-77</v>
      </c>
      <c r="C248" s="44">
        <v>1</v>
      </c>
      <c r="D248" s="45">
        <v>0.103</v>
      </c>
      <c r="E248" s="44">
        <v>18630</v>
      </c>
      <c r="F248" s="44" t="s">
        <v>47</v>
      </c>
      <c r="G248" s="44" t="s">
        <v>64</v>
      </c>
      <c r="H248" s="46">
        <f>VLOOKUP(A248,Area_pop!A:E,4,0)</f>
        <v>273086</v>
      </c>
      <c r="I248" s="43"/>
      <c r="J248" s="47">
        <f t="shared" si="36"/>
        <v>273131.3865166442</v>
      </c>
      <c r="K248" s="43">
        <f>VLOOKUP(A248,Area_pop!A:E,5,0)</f>
        <v>12096</v>
      </c>
      <c r="L248" s="45">
        <v>4772.224</v>
      </c>
      <c r="M248" s="43">
        <f t="shared" si="35"/>
        <v>12360.060159999999</v>
      </c>
      <c r="N248" s="46">
        <f>VLOOKUP(F248,GDPpc_pop_area!A:C,2,0)</f>
        <v>459654</v>
      </c>
      <c r="O248" s="48">
        <f>VLOOKUP(F248,GDPpc_pop_area!A:J,7,0)</f>
        <v>3.8451946749824404</v>
      </c>
      <c r="P248" s="43">
        <v>-769999</v>
      </c>
      <c r="Q248" s="43">
        <v>5</v>
      </c>
      <c r="R248" s="49">
        <f t="shared" si="41"/>
        <v>4895.264263498544</v>
      </c>
      <c r="S248" s="49">
        <f>(R248*J248)/SUM(R$246:R$250)</f>
        <v>3662.054281811305</v>
      </c>
      <c r="T248" s="49"/>
      <c r="U248" s="50">
        <f t="shared" si="37"/>
        <v>1683277898.8516936</v>
      </c>
      <c r="V248" s="43"/>
      <c r="W248" s="48">
        <f t="shared" si="38"/>
        <v>1683716444.6989608</v>
      </c>
      <c r="X248" s="48"/>
      <c r="Y248" s="43"/>
      <c r="Z248" s="48">
        <f t="shared" si="39"/>
        <v>5192507.697874279</v>
      </c>
      <c r="AA248" s="48"/>
      <c r="AB248" s="43"/>
      <c r="AC248" s="48">
        <f t="shared" si="40"/>
        <v>12218942.859506335</v>
      </c>
      <c r="AD248" s="48"/>
      <c r="AE248" s="48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</row>
    <row r="249" spans="1:55" ht="12.75">
      <c r="A249" s="43">
        <f t="shared" si="34"/>
        <v>-769999</v>
      </c>
      <c r="B249" s="44">
        <v>-77</v>
      </c>
      <c r="C249" s="44">
        <v>1</v>
      </c>
      <c r="D249" s="45">
        <v>0.074</v>
      </c>
      <c r="E249" s="44">
        <v>18630</v>
      </c>
      <c r="F249" s="44" t="s">
        <v>43</v>
      </c>
      <c r="G249" s="44" t="s">
        <v>64</v>
      </c>
      <c r="H249" s="46">
        <f>VLOOKUP(A249,Area_pop!A:E,4,0)</f>
        <v>273086</v>
      </c>
      <c r="I249" s="43"/>
      <c r="J249" s="47">
        <f t="shared" si="36"/>
        <v>273131.3865166442</v>
      </c>
      <c r="K249" s="43">
        <f>VLOOKUP(A249,Area_pop!A:E,5,0)</f>
        <v>12096</v>
      </c>
      <c r="L249" s="45">
        <v>4772.224</v>
      </c>
      <c r="M249" s="43">
        <f t="shared" si="35"/>
        <v>12360.060159999999</v>
      </c>
      <c r="N249" s="46">
        <f>VLOOKUP(F249,GDPpc_pop_area!A:C,2,0)</f>
        <v>286285</v>
      </c>
      <c r="O249" s="48">
        <f>VLOOKUP(F249,GDPpc_pop_area!A:J,7,0)</f>
        <v>39.99735669277521</v>
      </c>
      <c r="P249" s="43">
        <v>-769999</v>
      </c>
      <c r="Q249" s="43">
        <v>5</v>
      </c>
      <c r="R249" s="49">
        <f t="shared" si="41"/>
        <v>36583.360387312336</v>
      </c>
      <c r="S249" s="49">
        <f>(R249*J249)/SUM(R$246:R$250)</f>
        <v>27367.317541639204</v>
      </c>
      <c r="T249" s="49"/>
      <c r="U249" s="50">
        <f t="shared" si="37"/>
        <v>7834852502.408179</v>
      </c>
      <c r="V249" s="43"/>
      <c r="W249" s="48">
        <f t="shared" si="38"/>
        <v>7836893723.308914</v>
      </c>
      <c r="X249" s="48"/>
      <c r="Y249" s="43"/>
      <c r="Z249" s="48">
        <f t="shared" si="39"/>
        <v>24168636.657213304</v>
      </c>
      <c r="AA249" s="48"/>
      <c r="AB249" s="43"/>
      <c r="AC249" s="48">
        <f t="shared" si="40"/>
        <v>56873327.395846985</v>
      </c>
      <c r="AD249" s="48"/>
      <c r="AE249" s="48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</row>
    <row r="250" spans="1:55" ht="12.75">
      <c r="A250" s="43">
        <f t="shared" si="34"/>
        <v>-769999</v>
      </c>
      <c r="B250" s="44">
        <v>-77</v>
      </c>
      <c r="C250" s="44">
        <v>1</v>
      </c>
      <c r="D250" s="45">
        <v>0.16</v>
      </c>
      <c r="E250" s="44">
        <v>18630</v>
      </c>
      <c r="F250" s="44" t="s">
        <v>15</v>
      </c>
      <c r="G250" s="44" t="s">
        <v>64</v>
      </c>
      <c r="H250" s="46">
        <f>VLOOKUP(A250,Area_pop!A:E,4,0)</f>
        <v>273086</v>
      </c>
      <c r="I250" s="43"/>
      <c r="J250" s="47">
        <f t="shared" si="36"/>
        <v>273131.3865166442</v>
      </c>
      <c r="K250" s="43">
        <f>VLOOKUP(A250,Area_pop!A:E,5,0)</f>
        <v>12096</v>
      </c>
      <c r="L250" s="45">
        <v>4772.224</v>
      </c>
      <c r="M250" s="43">
        <f t="shared" si="35"/>
        <v>12360.060159999999</v>
      </c>
      <c r="N250" s="46">
        <f>VLOOKUP(F250,GDPpc_pop_area!A:C,2,0)</f>
        <v>332607</v>
      </c>
      <c r="O250" s="48">
        <f>VLOOKUP(F250,GDPpc_pop_area!A:J,7,0)</f>
        <v>10.068714895519845</v>
      </c>
      <c r="P250" s="43">
        <v>-769999</v>
      </c>
      <c r="Q250" s="43">
        <v>5</v>
      </c>
      <c r="R250" s="49">
        <f t="shared" si="41"/>
        <v>19911.987494802142</v>
      </c>
      <c r="S250" s="49">
        <f>(R250*J250)/SUM(R$246:R$250)</f>
        <v>14895.779908845983</v>
      </c>
      <c r="T250" s="49"/>
      <c r="U250" s="50">
        <f t="shared" si="37"/>
        <v>4954440668.141536</v>
      </c>
      <c r="V250" s="43"/>
      <c r="W250" s="48">
        <f t="shared" si="38"/>
        <v>4955731452.855116</v>
      </c>
      <c r="X250" s="48"/>
      <c r="Y250" s="43"/>
      <c r="Z250" s="48">
        <f t="shared" si="39"/>
        <v>15283258.531188566</v>
      </c>
      <c r="AA250" s="48"/>
      <c r="AB250" s="43"/>
      <c r="AC250" s="48">
        <f t="shared" si="40"/>
        <v>35964368.96494271</v>
      </c>
      <c r="AD250" s="48"/>
      <c r="AE250" s="48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</row>
    <row r="251" spans="1:55" ht="12.75">
      <c r="A251" s="43">
        <f t="shared" si="34"/>
        <v>-759996</v>
      </c>
      <c r="B251" s="44">
        <v>-76</v>
      </c>
      <c r="C251" s="44">
        <v>4</v>
      </c>
      <c r="D251" s="45">
        <v>0.053</v>
      </c>
      <c r="E251" s="44">
        <v>18807</v>
      </c>
      <c r="F251" s="44" t="s">
        <v>1</v>
      </c>
      <c r="G251" s="44" t="s">
        <v>64</v>
      </c>
      <c r="H251" s="46">
        <f>VLOOKUP(A251,Area_pop!A:E,4,0)</f>
        <v>2013768</v>
      </c>
      <c r="I251" s="43"/>
      <c r="J251" s="47">
        <f t="shared" si="36"/>
        <v>2014102.6854648339</v>
      </c>
      <c r="K251" s="43">
        <f>VLOOKUP(A251,Area_pop!A:E,5,0)</f>
        <v>11965</v>
      </c>
      <c r="L251" s="45">
        <v>4759.143</v>
      </c>
      <c r="M251" s="43">
        <f t="shared" si="35"/>
        <v>12326.18037</v>
      </c>
      <c r="N251" s="46">
        <f>VLOOKUP(F251,GDPpc_pop_area!A:C,2,0)</f>
        <v>542941</v>
      </c>
      <c r="O251" s="48">
        <f>VLOOKUP(F251,GDPpc_pop_area!A:J,7,0)</f>
        <v>123.62101003111245</v>
      </c>
      <c r="P251" s="43">
        <v>-759996</v>
      </c>
      <c r="Q251" s="43">
        <v>5</v>
      </c>
      <c r="R251" s="49">
        <f t="shared" si="41"/>
        <v>80760.06795974878</v>
      </c>
      <c r="S251" s="49">
        <f>(R251*J251)/SUM(R$251:R$255)</f>
        <v>113105.43802292617</v>
      </c>
      <c r="T251" s="49">
        <f>SUM(S251:S255)</f>
        <v>2014102.6854648339</v>
      </c>
      <c r="U251" s="50">
        <f t="shared" si="37"/>
        <v>61409579625.60556</v>
      </c>
      <c r="V251" s="43"/>
      <c r="W251" s="48">
        <f t="shared" si="38"/>
        <v>61425578716.5136</v>
      </c>
      <c r="X251" s="48">
        <f>SUM(W251:W255)</f>
        <v>1187119747923.057</v>
      </c>
      <c r="Y251" s="43"/>
      <c r="Z251" s="48">
        <f t="shared" si="39"/>
        <v>189433791.73855272</v>
      </c>
      <c r="AA251" s="48">
        <f>SUM(Z251:Z255)</f>
        <v>3661025256.8336463</v>
      </c>
      <c r="AB251" s="43"/>
      <c r="AC251" s="48">
        <f t="shared" si="40"/>
        <v>445773181.59019554</v>
      </c>
      <c r="AD251" s="48">
        <f>SUM(AC251:AC255)</f>
        <v>8615077920.591835</v>
      </c>
      <c r="AE251" s="48">
        <f>SUM(D251:D255)</f>
        <v>1</v>
      </c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</row>
    <row r="252" spans="1:55" ht="12.75">
      <c r="A252" s="43">
        <f t="shared" si="34"/>
        <v>-759996</v>
      </c>
      <c r="B252" s="44">
        <v>-76</v>
      </c>
      <c r="C252" s="44">
        <v>4</v>
      </c>
      <c r="D252" s="45">
        <v>0.119</v>
      </c>
      <c r="E252" s="44">
        <v>18807</v>
      </c>
      <c r="F252" s="44" t="s">
        <v>7</v>
      </c>
      <c r="G252" s="44" t="s">
        <v>64</v>
      </c>
      <c r="H252" s="46">
        <f>VLOOKUP(A252,Area_pop!A:E,4,0)</f>
        <v>2013768</v>
      </c>
      <c r="I252" s="43"/>
      <c r="J252" s="47">
        <f t="shared" si="36"/>
        <v>2014102.6854648339</v>
      </c>
      <c r="K252" s="43">
        <f>VLOOKUP(A252,Area_pop!A:E,5,0)</f>
        <v>11965</v>
      </c>
      <c r="L252" s="45">
        <v>4759.143</v>
      </c>
      <c r="M252" s="43">
        <f t="shared" si="35"/>
        <v>12326.18037</v>
      </c>
      <c r="N252" s="46">
        <f>VLOOKUP(F252,GDPpc_pop_area!A:C,2,0)</f>
        <v>561221</v>
      </c>
      <c r="O252" s="48">
        <f>VLOOKUP(F252,GDPpc_pop_area!A:J,7,0)</f>
        <v>189.05251504468598</v>
      </c>
      <c r="P252" s="43">
        <v>-759996</v>
      </c>
      <c r="Q252" s="43">
        <v>5</v>
      </c>
      <c r="R252" s="49">
        <f t="shared" si="41"/>
        <v>277305.1525813096</v>
      </c>
      <c r="S252" s="49">
        <f>(R252*J252)/SUM(R$251:R$255)</f>
        <v>388369.1723037645</v>
      </c>
      <c r="T252" s="49"/>
      <c r="U252" s="50">
        <f t="shared" si="37"/>
        <v>217960935249.49103</v>
      </c>
      <c r="V252" s="43"/>
      <c r="W252" s="48">
        <f t="shared" si="38"/>
        <v>218017720800.51938</v>
      </c>
      <c r="X252" s="48"/>
      <c r="Y252" s="43"/>
      <c r="Z252" s="48">
        <f t="shared" si="39"/>
        <v>672357092.6054049</v>
      </c>
      <c r="AA252" s="48"/>
      <c r="AB252" s="43"/>
      <c r="AC252" s="48">
        <f t="shared" si="40"/>
        <v>1582182131.2065709</v>
      </c>
      <c r="AD252" s="48"/>
      <c r="AE252" s="48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</row>
    <row r="253" spans="1:55" ht="12.75">
      <c r="A253" s="43">
        <f t="shared" si="34"/>
        <v>-759996</v>
      </c>
      <c r="B253" s="44">
        <v>-76</v>
      </c>
      <c r="C253" s="44">
        <v>4</v>
      </c>
      <c r="D253" s="45">
        <v>0.527</v>
      </c>
      <c r="E253" s="44">
        <v>18807</v>
      </c>
      <c r="F253" s="44" t="s">
        <v>10</v>
      </c>
      <c r="G253" s="44" t="s">
        <v>64</v>
      </c>
      <c r="H253" s="46">
        <f>VLOOKUP(A253,Area_pop!A:E,4,0)</f>
        <v>2013768</v>
      </c>
      <c r="I253" s="43"/>
      <c r="J253" s="47">
        <f t="shared" si="36"/>
        <v>2014102.6854648339</v>
      </c>
      <c r="K253" s="43">
        <f>VLOOKUP(A253,Area_pop!A:E,5,0)</f>
        <v>11965</v>
      </c>
      <c r="L253" s="45">
        <v>4759.143</v>
      </c>
      <c r="M253" s="43">
        <f t="shared" si="35"/>
        <v>12326.18037</v>
      </c>
      <c r="N253" s="46">
        <f>VLOOKUP(F253,GDPpc_pop_area!A:C,2,0)</f>
        <v>515895</v>
      </c>
      <c r="O253" s="48">
        <f>VLOOKUP(F253,GDPpc_pop_area!A:J,7,0)</f>
        <v>53.408748235499914</v>
      </c>
      <c r="P253" s="43">
        <v>-759996</v>
      </c>
      <c r="Q253" s="43">
        <v>5</v>
      </c>
      <c r="R253" s="49">
        <f t="shared" si="41"/>
        <v>346937.73037368624</v>
      </c>
      <c r="S253" s="49">
        <f>(R253*J253)/SUM(R$251:R$255)</f>
        <v>485890.4276820734</v>
      </c>
      <c r="T253" s="49"/>
      <c r="U253" s="50">
        <f t="shared" si="37"/>
        <v>250668442189.04324</v>
      </c>
      <c r="V253" s="43"/>
      <c r="W253" s="48">
        <f t="shared" si="38"/>
        <v>250733749055.15128</v>
      </c>
      <c r="X253" s="48"/>
      <c r="Y253" s="43"/>
      <c r="Z253" s="48">
        <f t="shared" si="39"/>
        <v>773251889.405006</v>
      </c>
      <c r="AA253" s="48"/>
      <c r="AB253" s="43"/>
      <c r="AC253" s="48">
        <f t="shared" si="40"/>
        <v>1819606479.6424005</v>
      </c>
      <c r="AD253" s="48"/>
      <c r="AE253" s="48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</row>
    <row r="254" spans="1:55" ht="12.75">
      <c r="A254" s="43">
        <f t="shared" si="34"/>
        <v>-759996</v>
      </c>
      <c r="B254" s="44">
        <v>-76</v>
      </c>
      <c r="C254" s="44">
        <v>4</v>
      </c>
      <c r="D254" s="45">
        <v>0.167</v>
      </c>
      <c r="E254" s="44">
        <v>18807</v>
      </c>
      <c r="F254" s="44" t="s">
        <v>45</v>
      </c>
      <c r="G254" s="44" t="s">
        <v>64</v>
      </c>
      <c r="H254" s="46">
        <f>VLOOKUP(A254,Area_pop!A:E,4,0)</f>
        <v>2013768</v>
      </c>
      <c r="I254" s="43"/>
      <c r="J254" s="47">
        <f t="shared" si="36"/>
        <v>2014102.6854648339</v>
      </c>
      <c r="K254" s="43">
        <f>VLOOKUP(A254,Area_pop!A:E,5,0)</f>
        <v>11965</v>
      </c>
      <c r="L254" s="45">
        <v>4759.143</v>
      </c>
      <c r="M254" s="43">
        <f t="shared" si="35"/>
        <v>12326.18037</v>
      </c>
      <c r="N254" s="46">
        <f>VLOOKUP(F254,GDPpc_pop_area!A:C,2,0)</f>
        <v>789558</v>
      </c>
      <c r="O254" s="48">
        <f>VLOOKUP(F254,GDPpc_pop_area!A:J,7,0)</f>
        <v>158.18399423607622</v>
      </c>
      <c r="P254" s="43">
        <v>-759996</v>
      </c>
      <c r="Q254" s="43">
        <v>5</v>
      </c>
      <c r="R254" s="49">
        <f t="shared" si="41"/>
        <v>325617.34224835294</v>
      </c>
      <c r="S254" s="49">
        <f>(R254*J254)/SUM(R$251:R$255)</f>
        <v>456030.96992460225</v>
      </c>
      <c r="T254" s="49"/>
      <c r="U254" s="50">
        <f t="shared" si="37"/>
        <v>360062900551.7291</v>
      </c>
      <c r="V254" s="43"/>
      <c r="W254" s="48">
        <f t="shared" si="38"/>
        <v>360156708050.71643</v>
      </c>
      <c r="X254" s="48"/>
      <c r="Y254" s="43"/>
      <c r="Z254" s="48">
        <f t="shared" si="39"/>
        <v>1110707497.6207</v>
      </c>
      <c r="AA254" s="48"/>
      <c r="AB254" s="43"/>
      <c r="AC254" s="48">
        <f t="shared" si="40"/>
        <v>2613702711.0443387</v>
      </c>
      <c r="AD254" s="48"/>
      <c r="AE254" s="48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</row>
    <row r="255" spans="1:55" ht="12.75">
      <c r="A255" s="43">
        <f t="shared" si="34"/>
        <v>-759996</v>
      </c>
      <c r="B255" s="44">
        <v>-76</v>
      </c>
      <c r="C255" s="44">
        <v>4</v>
      </c>
      <c r="D255" s="45">
        <v>0.134</v>
      </c>
      <c r="E255" s="44">
        <v>18807</v>
      </c>
      <c r="F255" s="44" t="s">
        <v>50</v>
      </c>
      <c r="G255" s="44" t="s">
        <v>64</v>
      </c>
      <c r="H255" s="46">
        <f>VLOOKUP(A255,Area_pop!A:E,4,0)</f>
        <v>2013768</v>
      </c>
      <c r="I255" s="43"/>
      <c r="J255" s="47">
        <f t="shared" si="36"/>
        <v>2014102.6854648339</v>
      </c>
      <c r="K255" s="43">
        <f>VLOOKUP(A255,Area_pop!A:E,5,0)</f>
        <v>11965</v>
      </c>
      <c r="L255" s="45">
        <v>4759.143</v>
      </c>
      <c r="M255" s="43">
        <f t="shared" si="35"/>
        <v>12326.18037</v>
      </c>
      <c r="N255" s="46">
        <f>VLOOKUP(F255,GDPpc_pop_area!A:C,2,0)</f>
        <v>519897</v>
      </c>
      <c r="O255" s="48">
        <f>VLOOKUP(F255,GDPpc_pop_area!A:J,7,0)</f>
        <v>246.71345027154715</v>
      </c>
      <c r="P255" s="43">
        <v>-759996</v>
      </c>
      <c r="Q255" s="43">
        <v>5</v>
      </c>
      <c r="R255" s="49">
        <f t="shared" si="41"/>
        <v>407498.62135878357</v>
      </c>
      <c r="S255" s="49">
        <f>(R255*J255)/SUM(R$251:R$255)</f>
        <v>570706.6775314676</v>
      </c>
      <c r="T255" s="49"/>
      <c r="U255" s="50">
        <f t="shared" si="37"/>
        <v>296708689528.57745</v>
      </c>
      <c r="V255" s="43"/>
      <c r="W255" s="48">
        <f t="shared" si="38"/>
        <v>296785991300.1563</v>
      </c>
      <c r="X255" s="48"/>
      <c r="Y255" s="43"/>
      <c r="Z255" s="48">
        <f t="shared" si="39"/>
        <v>915274985.463983</v>
      </c>
      <c r="AA255" s="48"/>
      <c r="AB255" s="43"/>
      <c r="AC255" s="48">
        <f t="shared" si="40"/>
        <v>2153813417.108329</v>
      </c>
      <c r="AD255" s="48"/>
      <c r="AE255" s="48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</row>
    <row r="256" spans="1:55" ht="12.75">
      <c r="A256" s="43">
        <f t="shared" si="34"/>
        <v>-749997</v>
      </c>
      <c r="B256" s="44">
        <v>-75</v>
      </c>
      <c r="C256" s="44">
        <v>3</v>
      </c>
      <c r="D256" s="45">
        <v>0.026</v>
      </c>
      <c r="E256" s="44">
        <v>18988</v>
      </c>
      <c r="F256" s="44" t="s">
        <v>52</v>
      </c>
      <c r="G256" s="44" t="s">
        <v>64</v>
      </c>
      <c r="H256" s="46">
        <f>VLOOKUP(A256,Area_pop!A:E,4,0)</f>
        <v>1233574</v>
      </c>
      <c r="I256" s="43"/>
      <c r="J256" s="47">
        <f t="shared" si="36"/>
        <v>1233779.0182978362</v>
      </c>
      <c r="K256" s="43">
        <f>VLOOKUP(A256,Area_pop!A:E,5,0)</f>
        <v>12096</v>
      </c>
      <c r="L256" s="45">
        <v>4764.958</v>
      </c>
      <c r="M256" s="43">
        <f t="shared" si="35"/>
        <v>12341.241219999998</v>
      </c>
      <c r="N256" s="46">
        <f>VLOOKUP(F256,GDPpc_pop_area!A:C,2,0)</f>
        <v>738538</v>
      </c>
      <c r="O256" s="48">
        <f>VLOOKUP(F256,GDPpc_pop_area!A:J,7,0)</f>
        <v>75.39030005677465</v>
      </c>
      <c r="P256" s="43">
        <v>-749997</v>
      </c>
      <c r="Q256" s="43">
        <v>5</v>
      </c>
      <c r="R256" s="49">
        <f t="shared" si="41"/>
        <v>24190.65684486972</v>
      </c>
      <c r="S256" s="49">
        <f>(R256*J256)/SUM(R$256:R$260)</f>
        <v>30260.403108293907</v>
      </c>
      <c r="T256" s="49">
        <f>SUM(S256:S260)</f>
        <v>1233779.0182978362</v>
      </c>
      <c r="U256" s="50">
        <f t="shared" si="37"/>
        <v>22348457590.793167</v>
      </c>
      <c r="V256" s="43"/>
      <c r="W256" s="48">
        <f t="shared" si="38"/>
        <v>22354280053.78395</v>
      </c>
      <c r="X256" s="48">
        <f>SUM(W256:W260)</f>
        <v>1127015074505.633</v>
      </c>
      <c r="Y256" s="43"/>
      <c r="Z256" s="48">
        <f t="shared" si="39"/>
        <v>68939619.62844887</v>
      </c>
      <c r="AA256" s="48">
        <f>SUM(Z256:Z260)</f>
        <v>3475665079.1262927</v>
      </c>
      <c r="AB256" s="43"/>
      <c r="AC256" s="48">
        <f t="shared" si="40"/>
        <v>162227833.25693852</v>
      </c>
      <c r="AD256" s="48">
        <f>SUM(AC256:AC260)</f>
        <v>8178890715.561535</v>
      </c>
      <c r="AE256" s="48">
        <f>SUM(D256:D260)</f>
        <v>0.998</v>
      </c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</row>
    <row r="257" spans="1:55" ht="12.75">
      <c r="A257" s="43">
        <f t="shared" si="34"/>
        <v>-749997</v>
      </c>
      <c r="B257" s="44">
        <v>-75</v>
      </c>
      <c r="C257" s="44">
        <v>3</v>
      </c>
      <c r="D257" s="45">
        <v>0.217</v>
      </c>
      <c r="E257" s="44">
        <v>18988</v>
      </c>
      <c r="F257" s="44" t="s">
        <v>10</v>
      </c>
      <c r="G257" s="44" t="s">
        <v>64</v>
      </c>
      <c r="H257" s="46">
        <f>VLOOKUP(A257,Area_pop!A:E,4,0)</f>
        <v>1233574</v>
      </c>
      <c r="I257" s="43"/>
      <c r="J257" s="47">
        <f t="shared" si="36"/>
        <v>1233779.0182978362</v>
      </c>
      <c r="K257" s="43">
        <f>VLOOKUP(A257,Area_pop!A:E,5,0)</f>
        <v>12096</v>
      </c>
      <c r="L257" s="45">
        <v>4764.958</v>
      </c>
      <c r="M257" s="43">
        <f t="shared" si="35"/>
        <v>12341.241219999998</v>
      </c>
      <c r="N257" s="46">
        <f>VLOOKUP(F257,GDPpc_pop_area!A:C,2,0)</f>
        <v>515895</v>
      </c>
      <c r="O257" s="48">
        <f>VLOOKUP(F257,GDPpc_pop_area!A:J,7,0)</f>
        <v>53.408748235499914</v>
      </c>
      <c r="P257" s="43">
        <v>-749997</v>
      </c>
      <c r="Q257" s="43">
        <v>5</v>
      </c>
      <c r="R257" s="49">
        <f t="shared" si="41"/>
        <v>143031.26321546416</v>
      </c>
      <c r="S257" s="49">
        <f>(R257*J257)/SUM(R$256:R$260)</f>
        <v>178919.64280855577</v>
      </c>
      <c r="T257" s="49"/>
      <c r="U257" s="50">
        <f t="shared" si="37"/>
        <v>92303749126.71988</v>
      </c>
      <c r="V257" s="43"/>
      <c r="W257" s="48">
        <f t="shared" si="38"/>
        <v>92327797102.33598</v>
      </c>
      <c r="X257" s="48"/>
      <c r="Y257" s="43"/>
      <c r="Z257" s="48">
        <f t="shared" si="39"/>
        <v>284734878.4238848</v>
      </c>
      <c r="AA257" s="48"/>
      <c r="AB257" s="43"/>
      <c r="AC257" s="48">
        <f t="shared" si="40"/>
        <v>670034482.7595034</v>
      </c>
      <c r="AD257" s="48"/>
      <c r="AE257" s="48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</row>
    <row r="258" spans="1:55" ht="12.75">
      <c r="A258" s="43">
        <f aca="true" t="shared" si="42" ref="A258:A286">(B258*10000)+C258</f>
        <v>-749997</v>
      </c>
      <c r="B258" s="44">
        <v>-75</v>
      </c>
      <c r="C258" s="44">
        <v>3</v>
      </c>
      <c r="D258" s="45">
        <v>0.57</v>
      </c>
      <c r="E258" s="44">
        <v>18988</v>
      </c>
      <c r="F258" s="44" t="s">
        <v>6</v>
      </c>
      <c r="G258" s="44" t="s">
        <v>64</v>
      </c>
      <c r="H258" s="46">
        <f>VLOOKUP(A258,Area_pop!A:E,4,0)</f>
        <v>1233574</v>
      </c>
      <c r="I258" s="43"/>
      <c r="J258" s="47">
        <f t="shared" si="36"/>
        <v>1233779.0182978362</v>
      </c>
      <c r="K258" s="43">
        <f>VLOOKUP(A258,Area_pop!A:E,5,0)</f>
        <v>12096</v>
      </c>
      <c r="L258" s="45">
        <v>4764.958</v>
      </c>
      <c r="M258" s="43">
        <f aca="true" t="shared" si="43" ref="M258:M286">L258*2.59</f>
        <v>12341.241219999998</v>
      </c>
      <c r="N258" s="46">
        <f>VLOOKUP(F258,GDPpc_pop_area!A:C,2,0)</f>
        <v>751865</v>
      </c>
      <c r="O258" s="48">
        <f>VLOOKUP(F258,GDPpc_pop_area!A:J,7,0)</f>
        <v>6.767220755988341</v>
      </c>
      <c r="P258" s="43">
        <v>-749997</v>
      </c>
      <c r="Q258" s="43">
        <v>5</v>
      </c>
      <c r="R258" s="49">
        <f t="shared" si="41"/>
        <v>47604.06513102643</v>
      </c>
      <c r="S258" s="49">
        <f>(R258*J258)/SUM(R$256:R$260)</f>
        <v>59548.53601934493</v>
      </c>
      <c r="T258" s="49"/>
      <c r="U258" s="50">
        <f t="shared" si="37"/>
        <v>44772460034.18478</v>
      </c>
      <c r="V258" s="43"/>
      <c r="W258" s="48">
        <f t="shared" si="38"/>
        <v>44784124641.932144</v>
      </c>
      <c r="X258" s="48"/>
      <c r="Y258" s="43"/>
      <c r="Z258" s="48">
        <f t="shared" si="39"/>
        <v>138112276.9679731</v>
      </c>
      <c r="AA258" s="48"/>
      <c r="AB258" s="43"/>
      <c r="AC258" s="48">
        <f t="shared" si="40"/>
        <v>325004047.88207525</v>
      </c>
      <c r="AD258" s="48"/>
      <c r="AE258" s="48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</row>
    <row r="259" spans="1:55" ht="12.75">
      <c r="A259" s="43">
        <f t="shared" si="42"/>
        <v>-749997</v>
      </c>
      <c r="B259" s="44">
        <v>-75</v>
      </c>
      <c r="C259" s="44">
        <v>3</v>
      </c>
      <c r="D259" s="45">
        <v>0.018</v>
      </c>
      <c r="E259" s="44">
        <v>18988</v>
      </c>
      <c r="F259" s="44" t="s">
        <v>53</v>
      </c>
      <c r="G259" s="44" t="s">
        <v>65</v>
      </c>
      <c r="H259" s="46">
        <f>VLOOKUP(A259,Area_pop!A:E,4,0)</f>
        <v>1233574</v>
      </c>
      <c r="I259" s="43"/>
      <c r="J259" s="47">
        <f aca="true" t="shared" si="44" ref="J259:J286">H259*$H$290</f>
        <v>1233779.0182978362</v>
      </c>
      <c r="K259" s="43">
        <f>VLOOKUP(A259,Area_pop!A:E,5,0)</f>
        <v>12096</v>
      </c>
      <c r="L259" s="45">
        <v>4764.958</v>
      </c>
      <c r="M259" s="43">
        <f t="shared" si="43"/>
        <v>12341.241219999998</v>
      </c>
      <c r="N259" s="46">
        <f>VLOOKUP(F259,GDPpc_pop_area!A:C,2,0)</f>
        <v>1047948</v>
      </c>
      <c r="O259" s="48">
        <f>VLOOKUP(F259,GDPpc_pop_area!A:J,7,0)</f>
        <v>3103.3877977884626</v>
      </c>
      <c r="P259" s="43">
        <v>-749997</v>
      </c>
      <c r="Q259" s="43">
        <v>5</v>
      </c>
      <c r="R259" s="49">
        <f t="shared" si="41"/>
        <v>689393.8334108158</v>
      </c>
      <c r="S259" s="49">
        <f>(R259*J259)/SUM(R$256:R$260)</f>
        <v>862371.5938415086</v>
      </c>
      <c r="T259" s="49"/>
      <c r="U259" s="50">
        <f aca="true" t="shared" si="45" ref="U259:U286">S259*N259</f>
        <v>903720587023.0212</v>
      </c>
      <c r="V259" s="43"/>
      <c r="W259" s="48">
        <f aca="true" t="shared" si="46" ref="W259:W286">U259*$U$290</f>
        <v>903956034129.4076</v>
      </c>
      <c r="X259" s="48"/>
      <c r="Y259" s="43"/>
      <c r="Z259" s="48">
        <f aca="true" t="shared" si="47" ref="Z259:Z286">W259*$X$291</f>
        <v>2787760777.9711857</v>
      </c>
      <c r="AA259" s="48"/>
      <c r="AB259" s="43"/>
      <c r="AC259" s="48">
        <f aca="true" t="shared" si="48" ref="AC259:AC286">Z259*$AA$292</f>
        <v>6560123091.574393</v>
      </c>
      <c r="AD259" s="48"/>
      <c r="AE259" s="48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</row>
    <row r="260" spans="1:55" ht="12.75">
      <c r="A260" s="43">
        <f t="shared" si="42"/>
        <v>-749997</v>
      </c>
      <c r="B260" s="44">
        <v>-75</v>
      </c>
      <c r="C260" s="44">
        <v>3</v>
      </c>
      <c r="D260" s="45">
        <v>0.167</v>
      </c>
      <c r="E260" s="44">
        <v>18988</v>
      </c>
      <c r="F260" s="44" t="s">
        <v>4</v>
      </c>
      <c r="G260" s="44" t="s">
        <v>64</v>
      </c>
      <c r="H260" s="46">
        <f>VLOOKUP(A260,Area_pop!A:E,4,0)</f>
        <v>1233574</v>
      </c>
      <c r="I260" s="43"/>
      <c r="J260" s="47">
        <f t="shared" si="44"/>
        <v>1233779.0182978362</v>
      </c>
      <c r="K260" s="43">
        <f>VLOOKUP(A260,Area_pop!A:E,5,0)</f>
        <v>12096</v>
      </c>
      <c r="L260" s="45">
        <v>4764.958</v>
      </c>
      <c r="M260" s="43">
        <f t="shared" si="43"/>
        <v>12341.241219999998</v>
      </c>
      <c r="N260" s="46">
        <f>VLOOKUP(F260,GDPpc_pop_area!A:C,2,0)</f>
        <v>619176</v>
      </c>
      <c r="O260" s="48">
        <f>VLOOKUP(F260,GDPpc_pop_area!A:J,7,0)</f>
        <v>39.82709260273598</v>
      </c>
      <c r="P260" s="43">
        <v>-749997</v>
      </c>
      <c r="Q260" s="43">
        <v>5</v>
      </c>
      <c r="R260" s="49">
        <f t="shared" si="41"/>
        <v>82083.13140257426</v>
      </c>
      <c r="S260" s="49">
        <f>(R260*J260)/SUM(R$256:R$260)</f>
        <v>102678.84252013298</v>
      </c>
      <c r="T260" s="49"/>
      <c r="U260" s="50">
        <f t="shared" si="45"/>
        <v>63576274996.24586</v>
      </c>
      <c r="V260" s="43"/>
      <c r="W260" s="48">
        <f t="shared" si="46"/>
        <v>63592838578.17332</v>
      </c>
      <c r="X260" s="48"/>
      <c r="Y260" s="43"/>
      <c r="Z260" s="48">
        <f t="shared" si="47"/>
        <v>196117526.13480023</v>
      </c>
      <c r="AA260" s="48"/>
      <c r="AB260" s="43"/>
      <c r="AC260" s="48">
        <f t="shared" si="48"/>
        <v>461501260.0886249</v>
      </c>
      <c r="AD260" s="48"/>
      <c r="AE260" s="48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</row>
    <row r="261" spans="1:55" ht="12.75">
      <c r="A261" s="43">
        <f t="shared" si="42"/>
        <v>-739996</v>
      </c>
      <c r="B261" s="44">
        <v>-74</v>
      </c>
      <c r="C261" s="44">
        <v>4</v>
      </c>
      <c r="D261" s="45">
        <v>0.114</v>
      </c>
      <c r="E261" s="44">
        <v>19167</v>
      </c>
      <c r="F261" s="44" t="s">
        <v>51</v>
      </c>
      <c r="G261" s="44" t="s">
        <v>64</v>
      </c>
      <c r="H261" s="46">
        <f>VLOOKUP(A261,Area_pop!A:E,4,0)</f>
        <v>508474</v>
      </c>
      <c r="I261" s="43"/>
      <c r="J261" s="47">
        <f t="shared" si="44"/>
        <v>508558.50767766987</v>
      </c>
      <c r="K261" s="43">
        <f>VLOOKUP(A261,Area_pop!A:E,5,0)</f>
        <v>12096</v>
      </c>
      <c r="L261" s="45">
        <v>4759.143</v>
      </c>
      <c r="M261" s="43">
        <f t="shared" si="43"/>
        <v>12326.18037</v>
      </c>
      <c r="N261" s="46">
        <f>VLOOKUP(F261,GDPpc_pop_area!A:C,2,0)</f>
        <v>524721</v>
      </c>
      <c r="O261" s="48">
        <f>VLOOKUP(F261,GDPpc_pop_area!A:J,7,0)</f>
        <v>55.07285322439534</v>
      </c>
      <c r="P261" s="43">
        <v>-739996</v>
      </c>
      <c r="Q261" s="43">
        <v>5</v>
      </c>
      <c r="R261" s="49">
        <f t="shared" si="41"/>
        <v>77387.52314612537</v>
      </c>
      <c r="S261" s="49">
        <f>(R261*J261)/SUM(R$261:R$265)</f>
        <v>62273.99897300331</v>
      </c>
      <c r="T261" s="49">
        <f>SUM(S261:S265)</f>
        <v>508558.50767766987</v>
      </c>
      <c r="U261" s="50">
        <f t="shared" si="45"/>
        <v>32676475015.11327</v>
      </c>
      <c r="V261" s="43"/>
      <c r="W261" s="48">
        <f t="shared" si="46"/>
        <v>32684988245.418842</v>
      </c>
      <c r="X261" s="48">
        <f>SUM(W261:W265)</f>
        <v>372773209963.3557</v>
      </c>
      <c r="Y261" s="43"/>
      <c r="Z261" s="48">
        <f t="shared" si="47"/>
        <v>100799070.77204567</v>
      </c>
      <c r="AA261" s="48">
        <f>SUM(Z261:Z265)</f>
        <v>1149616236.385996</v>
      </c>
      <c r="AB261" s="43"/>
      <c r="AC261" s="48">
        <f t="shared" si="48"/>
        <v>237199087.16922662</v>
      </c>
      <c r="AD261" s="48">
        <f>SUM(AC261:AC265)</f>
        <v>2705262258.64082</v>
      </c>
      <c r="AE261" s="48">
        <f>SUM(D261:D265)</f>
        <v>0.997</v>
      </c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</row>
    <row r="262" spans="1:55" ht="12.75">
      <c r="A262" s="43">
        <f t="shared" si="42"/>
        <v>-739996</v>
      </c>
      <c r="B262" s="44">
        <v>-74</v>
      </c>
      <c r="C262" s="44">
        <v>4</v>
      </c>
      <c r="D262" s="45">
        <v>0.018</v>
      </c>
      <c r="E262" s="44">
        <v>19167</v>
      </c>
      <c r="F262" s="44" t="s">
        <v>13</v>
      </c>
      <c r="G262" s="44" t="s">
        <v>64</v>
      </c>
      <c r="H262" s="46">
        <f>VLOOKUP(A262,Area_pop!A:E,4,0)</f>
        <v>508474</v>
      </c>
      <c r="I262" s="43"/>
      <c r="J262" s="47">
        <f t="shared" si="44"/>
        <v>508558.50767766987</v>
      </c>
      <c r="K262" s="43">
        <f>VLOOKUP(A262,Area_pop!A:E,5,0)</f>
        <v>12096</v>
      </c>
      <c r="L262" s="45">
        <v>4759.143</v>
      </c>
      <c r="M262" s="43">
        <f t="shared" si="43"/>
        <v>12326.18037</v>
      </c>
      <c r="N262" s="46">
        <f>VLOOKUP(F262,GDPpc_pop_area!A:C,2,0)</f>
        <v>1422273</v>
      </c>
      <c r="O262" s="48">
        <f>VLOOKUP(F262,GDPpc_pop_area!A:J,7,0)</f>
        <v>4.694577852609783</v>
      </c>
      <c r="P262" s="43">
        <v>-739996</v>
      </c>
      <c r="Q262" s="43">
        <v>5</v>
      </c>
      <c r="R262" s="49">
        <f t="shared" si="41"/>
        <v>1041.5918407009583</v>
      </c>
      <c r="S262" s="49">
        <f>(R262*J262)/SUM(R$261:R$265)</f>
        <v>838.172441513884</v>
      </c>
      <c r="T262" s="49"/>
      <c r="U262" s="50">
        <f t="shared" si="45"/>
        <v>1192110032.9092762</v>
      </c>
      <c r="V262" s="43"/>
      <c r="W262" s="48">
        <f t="shared" si="46"/>
        <v>1192420614.367498</v>
      </c>
      <c r="X262" s="48"/>
      <c r="Y262" s="43"/>
      <c r="Z262" s="48">
        <f t="shared" si="47"/>
        <v>3677372.896547461</v>
      </c>
      <c r="AA262" s="48"/>
      <c r="AB262" s="43"/>
      <c r="AC262" s="48">
        <f t="shared" si="48"/>
        <v>8653546.977774488</v>
      </c>
      <c r="AD262" s="48"/>
      <c r="AE262" s="48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</row>
    <row r="263" spans="1:55" ht="12.75">
      <c r="A263" s="43">
        <f t="shared" si="42"/>
        <v>-739996</v>
      </c>
      <c r="B263" s="44">
        <v>-74</v>
      </c>
      <c r="C263" s="44">
        <v>4</v>
      </c>
      <c r="D263" s="45">
        <v>0.524</v>
      </c>
      <c r="E263" s="44">
        <v>19167</v>
      </c>
      <c r="F263" s="44" t="s">
        <v>52</v>
      </c>
      <c r="G263" s="44" t="s">
        <v>64</v>
      </c>
      <c r="H263" s="46">
        <f>VLOOKUP(A263,Area_pop!A:E,4,0)</f>
        <v>508474</v>
      </c>
      <c r="I263" s="43"/>
      <c r="J263" s="47">
        <f t="shared" si="44"/>
        <v>508558.50767766987</v>
      </c>
      <c r="K263" s="43">
        <f>VLOOKUP(A263,Area_pop!A:E,5,0)</f>
        <v>12096</v>
      </c>
      <c r="L263" s="45">
        <v>4759.143</v>
      </c>
      <c r="M263" s="43">
        <f t="shared" si="43"/>
        <v>12326.18037</v>
      </c>
      <c r="N263" s="46">
        <f>VLOOKUP(F263,GDPpc_pop_area!A:C,2,0)</f>
        <v>738538</v>
      </c>
      <c r="O263" s="48">
        <f>VLOOKUP(F263,GDPpc_pop_area!A:J,7,0)</f>
        <v>75.39030005677465</v>
      </c>
      <c r="P263" s="43">
        <v>-739996</v>
      </c>
      <c r="Q263" s="43">
        <v>5</v>
      </c>
      <c r="R263" s="49">
        <f t="shared" si="41"/>
        <v>486939.8048036702</v>
      </c>
      <c r="S263" s="49">
        <f>(R263*J263)/SUM(R$261:R$265)</f>
        <v>391842.0912244487</v>
      </c>
      <c r="T263" s="49"/>
      <c r="U263" s="50">
        <f t="shared" si="45"/>
        <v>289390274368.72186</v>
      </c>
      <c r="V263" s="43"/>
      <c r="W263" s="48">
        <f t="shared" si="46"/>
        <v>289465669467.26764</v>
      </c>
      <c r="X263" s="48"/>
      <c r="Y263" s="43"/>
      <c r="Z263" s="48">
        <f t="shared" si="47"/>
        <v>892699433.869256</v>
      </c>
      <c r="AA263" s="48"/>
      <c r="AB263" s="43"/>
      <c r="AC263" s="48">
        <f t="shared" si="48"/>
        <v>2100688917.1541476</v>
      </c>
      <c r="AD263" s="48"/>
      <c r="AE263" s="48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</row>
    <row r="264" spans="1:55" ht="12.75">
      <c r="A264" s="43">
        <f t="shared" si="42"/>
        <v>-739996</v>
      </c>
      <c r="B264" s="44">
        <v>-74</v>
      </c>
      <c r="C264" s="44">
        <v>4</v>
      </c>
      <c r="D264" s="45">
        <v>0.34</v>
      </c>
      <c r="E264" s="44">
        <v>19167</v>
      </c>
      <c r="F264" s="44" t="s">
        <v>6</v>
      </c>
      <c r="G264" s="44" t="s">
        <v>64</v>
      </c>
      <c r="H264" s="46">
        <f>VLOOKUP(A264,Area_pop!A:E,4,0)</f>
        <v>508474</v>
      </c>
      <c r="I264" s="43"/>
      <c r="J264" s="47">
        <f t="shared" si="44"/>
        <v>508558.50767766987</v>
      </c>
      <c r="K264" s="43">
        <f>VLOOKUP(A264,Area_pop!A:E,5,0)</f>
        <v>12096</v>
      </c>
      <c r="L264" s="45">
        <v>4759.143</v>
      </c>
      <c r="M264" s="43">
        <f t="shared" si="43"/>
        <v>12326.18037</v>
      </c>
      <c r="N264" s="46">
        <f>VLOOKUP(F264,GDPpc_pop_area!A:C,2,0)</f>
        <v>751865</v>
      </c>
      <c r="O264" s="48">
        <f>VLOOKUP(F264,GDPpc_pop_area!A:J,7,0)</f>
        <v>6.767220755988341</v>
      </c>
      <c r="P264" s="43">
        <v>-739996</v>
      </c>
      <c r="Q264" s="43">
        <v>5</v>
      </c>
      <c r="R264" s="49">
        <f t="shared" si="41"/>
        <v>28360.75443825282</v>
      </c>
      <c r="S264" s="49">
        <f>(R264*J264)/SUM(R$261:R$265)</f>
        <v>22821.994049693036</v>
      </c>
      <c r="T264" s="49"/>
      <c r="U264" s="50">
        <f t="shared" si="45"/>
        <v>17159058556.172455</v>
      </c>
      <c r="V264" s="43"/>
      <c r="W264" s="48">
        <f t="shared" si="46"/>
        <v>17163529020.543165</v>
      </c>
      <c r="X264" s="48"/>
      <c r="Y264" s="43"/>
      <c r="Z264" s="48">
        <f t="shared" si="47"/>
        <v>52931571.01509064</v>
      </c>
      <c r="AA264" s="48"/>
      <c r="AB264" s="43"/>
      <c r="AC264" s="48">
        <f t="shared" si="48"/>
        <v>124557897.51877877</v>
      </c>
      <c r="AD264" s="48"/>
      <c r="AE264" s="48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</row>
    <row r="265" spans="1:55" ht="12.75">
      <c r="A265" s="43">
        <f t="shared" si="42"/>
        <v>-739996</v>
      </c>
      <c r="B265" s="44">
        <v>-74</v>
      </c>
      <c r="C265" s="44">
        <v>4</v>
      </c>
      <c r="D265" s="45">
        <v>0.001</v>
      </c>
      <c r="E265" s="44">
        <v>19167</v>
      </c>
      <c r="F265" s="44" t="s">
        <v>53</v>
      </c>
      <c r="G265" s="44" t="s">
        <v>65</v>
      </c>
      <c r="H265" s="46">
        <f>VLOOKUP(A265,Area_pop!A:E,4,0)</f>
        <v>508474</v>
      </c>
      <c r="I265" s="43"/>
      <c r="J265" s="47">
        <f t="shared" si="44"/>
        <v>508558.50767766987</v>
      </c>
      <c r="K265" s="43">
        <f>VLOOKUP(A265,Area_pop!A:E,5,0)</f>
        <v>12096</v>
      </c>
      <c r="L265" s="45">
        <v>4759.143</v>
      </c>
      <c r="M265" s="43">
        <f t="shared" si="43"/>
        <v>12326.18037</v>
      </c>
      <c r="N265" s="46">
        <f>VLOOKUP(F265,GDPpc_pop_area!A:C,2,0)</f>
        <v>1047948</v>
      </c>
      <c r="O265" s="48">
        <f>VLOOKUP(F265,GDPpc_pop_area!A:J,7,0)</f>
        <v>3103.3877977884626</v>
      </c>
      <c r="P265" s="43">
        <v>-739996</v>
      </c>
      <c r="Q265" s="43">
        <v>5</v>
      </c>
      <c r="R265" s="49">
        <f t="shared" si="41"/>
        <v>38252.91775359768</v>
      </c>
      <c r="S265" s="49">
        <f>(R265*J265)/SUM(R$261:R$265)</f>
        <v>30782.250989010903</v>
      </c>
      <c r="T265" s="49"/>
      <c r="U265" s="50">
        <f t="shared" si="45"/>
        <v>32258198359.432</v>
      </c>
      <c r="V265" s="43"/>
      <c r="W265" s="48">
        <f t="shared" si="46"/>
        <v>32266602615.7586</v>
      </c>
      <c r="X265" s="48"/>
      <c r="Y265" s="43"/>
      <c r="Z265" s="48">
        <f t="shared" si="47"/>
        <v>99508787.83305636</v>
      </c>
      <c r="AA265" s="48"/>
      <c r="AB265" s="43"/>
      <c r="AC265" s="48">
        <f t="shared" si="48"/>
        <v>234162809.82089248</v>
      </c>
      <c r="AD265" s="48"/>
      <c r="AE265" s="48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</row>
    <row r="266" spans="1:55" ht="12.75">
      <c r="A266" s="43">
        <f t="shared" si="42"/>
        <v>-739993</v>
      </c>
      <c r="B266" s="44">
        <v>-74</v>
      </c>
      <c r="C266" s="44">
        <v>7</v>
      </c>
      <c r="D266" s="45">
        <v>0.1</v>
      </c>
      <c r="E266" s="44">
        <v>19164</v>
      </c>
      <c r="F266" s="44" t="s">
        <v>3</v>
      </c>
      <c r="G266" s="44" t="s">
        <v>64</v>
      </c>
      <c r="H266" s="46">
        <f>VLOOKUP(A266,Area_pop!A:E,4,0)</f>
        <v>1046602</v>
      </c>
      <c r="I266" s="43"/>
      <c r="J266" s="47">
        <f t="shared" si="44"/>
        <v>1046775.9438092501</v>
      </c>
      <c r="K266" s="43">
        <f>VLOOKUP(A266,Area_pop!A:E,5,0)</f>
        <v>12096</v>
      </c>
      <c r="L266" s="45">
        <v>4733.019</v>
      </c>
      <c r="M266" s="43">
        <f t="shared" si="43"/>
        <v>12258.51921</v>
      </c>
      <c r="N266" s="46">
        <f>VLOOKUP(F266,GDPpc_pop_area!A:C,2,0)</f>
        <v>474660</v>
      </c>
      <c r="O266" s="48">
        <f>VLOOKUP(F266,GDPpc_pop_area!A:J,7,0)</f>
        <v>34.73095732040341</v>
      </c>
      <c r="P266" s="43">
        <v>-739993</v>
      </c>
      <c r="Q266" s="43">
        <v>5</v>
      </c>
      <c r="R266" s="49">
        <f t="shared" si="41"/>
        <v>42575.01074938554</v>
      </c>
      <c r="S266" s="49">
        <f>(R266*J266)/SUM(R$266:R$270)</f>
        <v>67939.3871173094</v>
      </c>
      <c r="T266" s="49">
        <f>SUM(S266:S270)</f>
        <v>1046775.9438092503</v>
      </c>
      <c r="U266" s="50">
        <f t="shared" si="45"/>
        <v>32248109489.102077</v>
      </c>
      <c r="V266" s="43"/>
      <c r="W266" s="48">
        <f t="shared" si="46"/>
        <v>32256511116.96656</v>
      </c>
      <c r="X266" s="48">
        <f>SUM(W266:W270)</f>
        <v>677287149001.0728</v>
      </c>
      <c r="Y266" s="43"/>
      <c r="Z266" s="48">
        <f t="shared" si="47"/>
        <v>99477666.09321369</v>
      </c>
      <c r="AA266" s="48">
        <f>SUM(Z266:Z270)</f>
        <v>2088723873.86356</v>
      </c>
      <c r="AB266" s="43"/>
      <c r="AC266" s="48">
        <f t="shared" si="48"/>
        <v>234089574.53980052</v>
      </c>
      <c r="AD266" s="48">
        <f>SUM(AC266:AC270)</f>
        <v>4915158368.368682</v>
      </c>
      <c r="AE266" s="48">
        <f>SUM(D266:D270)</f>
        <v>1</v>
      </c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</row>
    <row r="267" spans="1:55" ht="12.75">
      <c r="A267" s="43">
        <f t="shared" si="42"/>
        <v>-739993</v>
      </c>
      <c r="B267" s="44">
        <v>-74</v>
      </c>
      <c r="C267" s="44">
        <v>7</v>
      </c>
      <c r="D267" s="45">
        <v>0.167</v>
      </c>
      <c r="E267" s="44">
        <v>19164</v>
      </c>
      <c r="F267" s="44" t="s">
        <v>55</v>
      </c>
      <c r="G267" s="44" t="s">
        <v>64</v>
      </c>
      <c r="H267" s="46">
        <f>VLOOKUP(A267,Area_pop!A:E,4,0)</f>
        <v>1046602</v>
      </c>
      <c r="I267" s="43"/>
      <c r="J267" s="47">
        <f t="shared" si="44"/>
        <v>1046775.9438092501</v>
      </c>
      <c r="K267" s="43">
        <f>VLOOKUP(A267,Area_pop!A:E,5,0)</f>
        <v>12096</v>
      </c>
      <c r="L267" s="45">
        <v>4733.019</v>
      </c>
      <c r="M267" s="43">
        <f t="shared" si="43"/>
        <v>12258.51921</v>
      </c>
      <c r="N267" s="46">
        <f>VLOOKUP(F267,GDPpc_pop_area!A:C,2,0)</f>
        <v>418231</v>
      </c>
      <c r="O267" s="48">
        <f>VLOOKUP(F267,GDPpc_pop_area!A:J,7,0)</f>
        <v>49.480312930476146</v>
      </c>
      <c r="P267" s="43">
        <v>-739993</v>
      </c>
      <c r="Q267" s="43">
        <v>5</v>
      </c>
      <c r="R267" s="49">
        <f t="shared" si="41"/>
        <v>101294.7462180339</v>
      </c>
      <c r="S267" s="49">
        <f>(R267*J267)/SUM(R$266:R$270)</f>
        <v>161641.83766779062</v>
      </c>
      <c r="T267" s="49"/>
      <c r="U267" s="50">
        <f t="shared" si="45"/>
        <v>67603627409.63774</v>
      </c>
      <c r="V267" s="43"/>
      <c r="W267" s="48">
        <f t="shared" si="46"/>
        <v>67621240241.173706</v>
      </c>
      <c r="X267" s="48"/>
      <c r="Y267" s="43"/>
      <c r="Z267" s="48">
        <f t="shared" si="47"/>
        <v>208540940.25011405</v>
      </c>
      <c r="AA267" s="48"/>
      <c r="AB267" s="43"/>
      <c r="AC267" s="48">
        <f t="shared" si="48"/>
        <v>490735879.6650482</v>
      </c>
      <c r="AD267" s="48"/>
      <c r="AE267" s="48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</row>
    <row r="268" spans="1:55" ht="12.75">
      <c r="A268" s="43">
        <f t="shared" si="42"/>
        <v>-739993</v>
      </c>
      <c r="B268" s="44">
        <v>-74</v>
      </c>
      <c r="C268" s="44">
        <v>7</v>
      </c>
      <c r="D268" s="45">
        <v>0.021</v>
      </c>
      <c r="E268" s="44">
        <v>19164</v>
      </c>
      <c r="F268" s="44" t="s">
        <v>0</v>
      </c>
      <c r="G268" s="44" t="s">
        <v>64</v>
      </c>
      <c r="H268" s="46">
        <f>VLOOKUP(A268,Area_pop!A:E,4,0)</f>
        <v>1046602</v>
      </c>
      <c r="I268" s="43"/>
      <c r="J268" s="47">
        <f t="shared" si="44"/>
        <v>1046775.9438092501</v>
      </c>
      <c r="K268" s="43">
        <f>VLOOKUP(A268,Area_pop!A:E,5,0)</f>
        <v>12096</v>
      </c>
      <c r="L268" s="45">
        <v>4733.019</v>
      </c>
      <c r="M268" s="43">
        <f t="shared" si="43"/>
        <v>12258.51921</v>
      </c>
      <c r="N268" s="46">
        <f>VLOOKUP(F268,GDPpc_pop_area!A:C,2,0)</f>
        <v>853744</v>
      </c>
      <c r="O268" s="48">
        <f>VLOOKUP(F268,GDPpc_pop_area!A:J,7,0)</f>
        <v>72.23585392007931</v>
      </c>
      <c r="P268" s="43">
        <v>-739993</v>
      </c>
      <c r="Q268" s="43">
        <v>5</v>
      </c>
      <c r="R268" s="49">
        <f t="shared" si="41"/>
        <v>18595.596661530966</v>
      </c>
      <c r="S268" s="49">
        <f>(R268*J268)/SUM(R$266:R$270)</f>
        <v>29674.060394296717</v>
      </c>
      <c r="T268" s="49"/>
      <c r="U268" s="50">
        <f t="shared" si="45"/>
        <v>25334051017.268456</v>
      </c>
      <c r="V268" s="43"/>
      <c r="W268" s="48">
        <f t="shared" si="46"/>
        <v>25340651319.49761</v>
      </c>
      <c r="X268" s="48"/>
      <c r="Y268" s="43"/>
      <c r="Z268" s="48">
        <f t="shared" si="47"/>
        <v>78149457.68327717</v>
      </c>
      <c r="AA268" s="48"/>
      <c r="AB268" s="43"/>
      <c r="AC268" s="48">
        <f t="shared" si="48"/>
        <v>183900306.6522738</v>
      </c>
      <c r="AD268" s="48"/>
      <c r="AE268" s="48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</row>
    <row r="269" spans="1:55" ht="12.75">
      <c r="A269" s="43">
        <f t="shared" si="42"/>
        <v>-739993</v>
      </c>
      <c r="B269" s="44">
        <v>-74</v>
      </c>
      <c r="C269" s="44">
        <v>7</v>
      </c>
      <c r="D269" s="45">
        <v>0.61</v>
      </c>
      <c r="E269" s="44">
        <v>19164</v>
      </c>
      <c r="F269" s="44" t="s">
        <v>8</v>
      </c>
      <c r="G269" s="44" t="s">
        <v>64</v>
      </c>
      <c r="H269" s="46">
        <f>VLOOKUP(A269,Area_pop!A:E,4,0)</f>
        <v>1046602</v>
      </c>
      <c r="I269" s="43"/>
      <c r="J269" s="47">
        <f t="shared" si="44"/>
        <v>1046775.9438092501</v>
      </c>
      <c r="K269" s="43">
        <f>VLOOKUP(A269,Area_pop!A:E,5,0)</f>
        <v>12096</v>
      </c>
      <c r="L269" s="45">
        <v>4733.019</v>
      </c>
      <c r="M269" s="43">
        <f t="shared" si="43"/>
        <v>12258.51921</v>
      </c>
      <c r="N269" s="46">
        <f>VLOOKUP(F269,GDPpc_pop_area!A:C,2,0)</f>
        <v>731234</v>
      </c>
      <c r="O269" s="48">
        <f>VLOOKUP(F269,GDPpc_pop_area!A:J,7,0)</f>
        <v>55.96704885914601</v>
      </c>
      <c r="P269" s="43">
        <v>-739993</v>
      </c>
      <c r="Q269" s="43">
        <v>5</v>
      </c>
      <c r="R269" s="49">
        <f t="shared" si="41"/>
        <v>418504.61757577845</v>
      </c>
      <c r="S269" s="49">
        <f>(R269*J269)/SUM(R$266:R$270)</f>
        <v>667831.8272479285</v>
      </c>
      <c r="T269" s="49"/>
      <c r="U269" s="50">
        <f t="shared" si="45"/>
        <v>488341338365.8117</v>
      </c>
      <c r="V269" s="43"/>
      <c r="W269" s="48">
        <f t="shared" si="46"/>
        <v>488468566357.1822</v>
      </c>
      <c r="X269" s="48"/>
      <c r="Y269" s="43"/>
      <c r="Z269" s="48">
        <f t="shared" si="47"/>
        <v>1506415643.1831796</v>
      </c>
      <c r="AA269" s="48"/>
      <c r="AB269" s="43"/>
      <c r="AC269" s="48">
        <f t="shared" si="48"/>
        <v>3544878070.042569</v>
      </c>
      <c r="AD269" s="48"/>
      <c r="AE269" s="48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</row>
    <row r="270" spans="1:55" ht="12.75">
      <c r="A270" s="43">
        <f t="shared" si="42"/>
        <v>-739993</v>
      </c>
      <c r="B270" s="44">
        <v>-74</v>
      </c>
      <c r="C270" s="44">
        <v>7</v>
      </c>
      <c r="D270" s="45">
        <v>0.102</v>
      </c>
      <c r="E270" s="44">
        <v>19164</v>
      </c>
      <c r="F270" s="44" t="s">
        <v>49</v>
      </c>
      <c r="G270" s="44" t="s">
        <v>64</v>
      </c>
      <c r="H270" s="46">
        <f>VLOOKUP(A270,Area_pop!A:E,4,0)</f>
        <v>1046602</v>
      </c>
      <c r="I270" s="43"/>
      <c r="J270" s="47">
        <f t="shared" si="44"/>
        <v>1046775.9438092501</v>
      </c>
      <c r="K270" s="43">
        <f>VLOOKUP(A270,Area_pop!A:E,5,0)</f>
        <v>12096</v>
      </c>
      <c r="L270" s="45">
        <v>4733.019</v>
      </c>
      <c r="M270" s="43">
        <f t="shared" si="43"/>
        <v>12258.51921</v>
      </c>
      <c r="N270" s="46">
        <f>VLOOKUP(F270,GDPpc_pop_area!A:C,2,0)</f>
        <v>531241</v>
      </c>
      <c r="O270" s="48">
        <f>VLOOKUP(F270,GDPpc_pop_area!A:J,7,0)</f>
        <v>59.985817849795794</v>
      </c>
      <c r="P270" s="43">
        <v>-739993</v>
      </c>
      <c r="Q270" s="43">
        <v>5</v>
      </c>
      <c r="R270" s="49">
        <f t="shared" si="41"/>
        <v>75004.40464480683</v>
      </c>
      <c r="S270" s="49">
        <f>(R270*J270)/SUM(R$266:R$270)</f>
        <v>119688.83138192499</v>
      </c>
      <c r="T270" s="49"/>
      <c r="U270" s="50">
        <f t="shared" si="45"/>
        <v>63583614472.165215</v>
      </c>
      <c r="V270" s="43"/>
      <c r="W270" s="48">
        <f t="shared" si="46"/>
        <v>63600179966.252686</v>
      </c>
      <c r="X270" s="48"/>
      <c r="Y270" s="43"/>
      <c r="Z270" s="48">
        <f t="shared" si="47"/>
        <v>196140166.6537755</v>
      </c>
      <c r="AA270" s="48"/>
      <c r="AB270" s="43"/>
      <c r="AC270" s="48">
        <f t="shared" si="48"/>
        <v>461554537.46899</v>
      </c>
      <c r="AD270" s="48"/>
      <c r="AE270" s="48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</row>
    <row r="271" spans="1:55" ht="12.75">
      <c r="A271" s="43">
        <f t="shared" si="42"/>
        <v>-739992</v>
      </c>
      <c r="B271" s="44">
        <v>-74</v>
      </c>
      <c r="C271" s="44">
        <v>8</v>
      </c>
      <c r="D271" s="45">
        <v>0.002</v>
      </c>
      <c r="E271" s="44">
        <v>19163</v>
      </c>
      <c r="F271" s="44" t="s">
        <v>5</v>
      </c>
      <c r="G271" s="44" t="s">
        <v>64</v>
      </c>
      <c r="H271" s="46">
        <f>VLOOKUP(A271,Area_pop!A:E,4,0)</f>
        <v>400252</v>
      </c>
      <c r="I271" s="43"/>
      <c r="J271" s="47">
        <f t="shared" si="44"/>
        <v>400318.52133049624</v>
      </c>
      <c r="K271" s="43">
        <f>VLOOKUP(A271,Area_pop!A:E,5,0)</f>
        <v>12096</v>
      </c>
      <c r="L271" s="45">
        <v>4721.425</v>
      </c>
      <c r="M271" s="43">
        <f t="shared" si="43"/>
        <v>12228.490749999999</v>
      </c>
      <c r="N271" s="46">
        <f>VLOOKUP(F271,GDPpc_pop_area!A:C,2,0)</f>
        <v>353427</v>
      </c>
      <c r="O271" s="48">
        <f>VLOOKUP(F271,GDPpc_pop_area!A:J,7,0)</f>
        <v>44.66017726989806</v>
      </c>
      <c r="P271" s="43">
        <v>-739992</v>
      </c>
      <c r="Q271" s="43">
        <v>5</v>
      </c>
      <c r="R271" s="49">
        <f t="shared" si="41"/>
        <v>1092.2531292766173</v>
      </c>
      <c r="S271" s="49">
        <f>(R271*J271)/SUM(R$271:R$275)</f>
        <v>778.8751176457815</v>
      </c>
      <c r="T271" s="49">
        <f>SUM(S271:S275)</f>
        <v>400318.52133049624</v>
      </c>
      <c r="U271" s="50">
        <f t="shared" si="45"/>
        <v>275275496.2041956</v>
      </c>
      <c r="V271" s="43"/>
      <c r="W271" s="48">
        <f t="shared" si="46"/>
        <v>275347213.96737486</v>
      </c>
      <c r="X271" s="48">
        <f>SUM(W271:W275)</f>
        <v>187246756954.63754</v>
      </c>
      <c r="Y271" s="43"/>
      <c r="Z271" s="48">
        <f t="shared" si="47"/>
        <v>849158.7360895915</v>
      </c>
      <c r="AA271" s="48">
        <f>SUM(Z271:Z275)</f>
        <v>577460789.1667815</v>
      </c>
      <c r="AB271" s="43"/>
      <c r="AC271" s="48">
        <f t="shared" si="48"/>
        <v>1998229.5027077221</v>
      </c>
      <c r="AD271" s="48">
        <f>SUM(AC271:AC275)</f>
        <v>1358873360.808483</v>
      </c>
      <c r="AE271" s="48">
        <f>SUM(D271:D275)</f>
        <v>0.9990000000000001</v>
      </c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</row>
    <row r="272" spans="1:55" ht="12.75">
      <c r="A272" s="43">
        <f t="shared" si="42"/>
        <v>-739992</v>
      </c>
      <c r="B272" s="44">
        <v>-74</v>
      </c>
      <c r="C272" s="44">
        <v>8</v>
      </c>
      <c r="D272" s="45">
        <v>0.377</v>
      </c>
      <c r="E272" s="44">
        <v>19163</v>
      </c>
      <c r="F272" s="44" t="s">
        <v>3</v>
      </c>
      <c r="G272" s="44" t="s">
        <v>64</v>
      </c>
      <c r="H272" s="46">
        <f>VLOOKUP(A272,Area_pop!A:E,4,0)</f>
        <v>400252</v>
      </c>
      <c r="I272" s="43"/>
      <c r="J272" s="47">
        <f t="shared" si="44"/>
        <v>400318.52133049624</v>
      </c>
      <c r="K272" s="43">
        <f>VLOOKUP(A272,Area_pop!A:E,5,0)</f>
        <v>12096</v>
      </c>
      <c r="L272" s="45">
        <v>4721.425</v>
      </c>
      <c r="M272" s="43">
        <f t="shared" si="43"/>
        <v>12228.490749999999</v>
      </c>
      <c r="N272" s="46">
        <f>VLOOKUP(F272,GDPpc_pop_area!A:C,2,0)</f>
        <v>474660</v>
      </c>
      <c r="O272" s="48">
        <f>VLOOKUP(F272,GDPpc_pop_area!A:J,7,0)</f>
        <v>34.73095732040341</v>
      </c>
      <c r="P272" s="43">
        <v>-739992</v>
      </c>
      <c r="Q272" s="43">
        <v>5</v>
      </c>
      <c r="R272" s="49">
        <f t="shared" si="41"/>
        <v>160114.6107548616</v>
      </c>
      <c r="S272" s="49">
        <f>(R272*J272)/SUM(R$271:R$275)</f>
        <v>114176.17669916352</v>
      </c>
      <c r="T272" s="49"/>
      <c r="U272" s="50">
        <f t="shared" si="45"/>
        <v>54194864032.024956</v>
      </c>
      <c r="V272" s="43"/>
      <c r="W272" s="48">
        <f t="shared" si="46"/>
        <v>54208983466.83763</v>
      </c>
      <c r="X272" s="48"/>
      <c r="Y272" s="43"/>
      <c r="Z272" s="48">
        <f t="shared" si="47"/>
        <v>167178128.37886792</v>
      </c>
      <c r="AA272" s="48"/>
      <c r="AB272" s="43"/>
      <c r="AC272" s="48">
        <f t="shared" si="48"/>
        <v>393401438.54902005</v>
      </c>
      <c r="AD272" s="48"/>
      <c r="AE272" s="48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</row>
    <row r="273" spans="1:55" ht="12.75">
      <c r="A273" s="43">
        <f t="shared" si="42"/>
        <v>-739992</v>
      </c>
      <c r="B273" s="44">
        <v>-74</v>
      </c>
      <c r="C273" s="44">
        <v>8</v>
      </c>
      <c r="D273" s="45">
        <v>0.419</v>
      </c>
      <c r="E273" s="44">
        <v>19163</v>
      </c>
      <c r="F273" s="44" t="s">
        <v>55</v>
      </c>
      <c r="G273" s="44" t="s">
        <v>64</v>
      </c>
      <c r="H273" s="46">
        <f>VLOOKUP(A273,Area_pop!A:E,4,0)</f>
        <v>400252</v>
      </c>
      <c r="I273" s="43"/>
      <c r="J273" s="47">
        <f t="shared" si="44"/>
        <v>400318.52133049624</v>
      </c>
      <c r="K273" s="43">
        <f>VLOOKUP(A273,Area_pop!A:E,5,0)</f>
        <v>12096</v>
      </c>
      <c r="L273" s="45">
        <v>4721.425</v>
      </c>
      <c r="M273" s="43">
        <f t="shared" si="43"/>
        <v>12228.490749999999</v>
      </c>
      <c r="N273" s="46">
        <f>VLOOKUP(F273,GDPpc_pop_area!A:C,2,0)</f>
        <v>418231</v>
      </c>
      <c r="O273" s="48">
        <f>VLOOKUP(F273,GDPpc_pop_area!A:J,7,0)</f>
        <v>49.480312930476146</v>
      </c>
      <c r="P273" s="43">
        <v>-739992</v>
      </c>
      <c r="Q273" s="43">
        <v>5</v>
      </c>
      <c r="R273" s="49">
        <f t="shared" si="41"/>
        <v>253524.1410215444</v>
      </c>
      <c r="S273" s="49">
        <f>(R273*J273)/SUM(R$271:R$275)</f>
        <v>180785.6071742072</v>
      </c>
      <c r="T273" s="49"/>
      <c r="U273" s="50">
        <f t="shared" si="45"/>
        <v>75610145274.07585</v>
      </c>
      <c r="V273" s="43"/>
      <c r="W273" s="48">
        <f t="shared" si="46"/>
        <v>75629844050.63783</v>
      </c>
      <c r="X273" s="48"/>
      <c r="Y273" s="43"/>
      <c r="Z273" s="48">
        <f t="shared" si="47"/>
        <v>233239123.28490818</v>
      </c>
      <c r="AA273" s="48"/>
      <c r="AB273" s="43"/>
      <c r="AC273" s="48">
        <f t="shared" si="48"/>
        <v>548855328.8397357</v>
      </c>
      <c r="AD273" s="48"/>
      <c r="AE273" s="48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</row>
    <row r="274" spans="1:55" ht="12.75">
      <c r="A274" s="43">
        <f t="shared" si="42"/>
        <v>-739992</v>
      </c>
      <c r="B274" s="44">
        <v>-74</v>
      </c>
      <c r="C274" s="44">
        <v>8</v>
      </c>
      <c r="D274" s="45">
        <v>0.016</v>
      </c>
      <c r="E274" s="44">
        <v>19163</v>
      </c>
      <c r="F274" s="44" t="s">
        <v>8</v>
      </c>
      <c r="G274" s="44" t="s">
        <v>64</v>
      </c>
      <c r="H274" s="46">
        <f>VLOOKUP(A274,Area_pop!A:E,4,0)</f>
        <v>400252</v>
      </c>
      <c r="I274" s="43"/>
      <c r="J274" s="47">
        <f t="shared" si="44"/>
        <v>400318.52133049624</v>
      </c>
      <c r="K274" s="43">
        <f>VLOOKUP(A274,Area_pop!A:E,5,0)</f>
        <v>12096</v>
      </c>
      <c r="L274" s="45">
        <v>4721.425</v>
      </c>
      <c r="M274" s="43">
        <f t="shared" si="43"/>
        <v>12228.490749999999</v>
      </c>
      <c r="N274" s="46">
        <f>VLOOKUP(F274,GDPpc_pop_area!A:C,2,0)</f>
        <v>731234</v>
      </c>
      <c r="O274" s="48">
        <f>VLOOKUP(F274,GDPpc_pop_area!A:J,7,0)</f>
        <v>55.96704885914601</v>
      </c>
      <c r="P274" s="43">
        <v>-739992</v>
      </c>
      <c r="Q274" s="43">
        <v>5</v>
      </c>
      <c r="R274" s="49">
        <f t="shared" si="41"/>
        <v>10950.28062846184</v>
      </c>
      <c r="S274" s="49">
        <f>(R274*J274)/SUM(R$271:R$275)</f>
        <v>7808.538958726627</v>
      </c>
      <c r="T274" s="49"/>
      <c r="U274" s="50">
        <f t="shared" si="45"/>
        <v>5709869176.945506</v>
      </c>
      <c r="V274" s="43"/>
      <c r="W274" s="48">
        <f t="shared" si="46"/>
        <v>5711356774.102039</v>
      </c>
      <c r="X274" s="48"/>
      <c r="Y274" s="43"/>
      <c r="Z274" s="48">
        <f t="shared" si="47"/>
        <v>17613573.893752415</v>
      </c>
      <c r="AA274" s="48"/>
      <c r="AB274" s="43"/>
      <c r="AC274" s="48">
        <f t="shared" si="48"/>
        <v>41448037.34187245</v>
      </c>
      <c r="AD274" s="48"/>
      <c r="AE274" s="48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</row>
    <row r="275" spans="1:55" ht="12.75">
      <c r="A275" s="43">
        <f t="shared" si="42"/>
        <v>-739992</v>
      </c>
      <c r="B275" s="44">
        <v>-74</v>
      </c>
      <c r="C275" s="44">
        <v>8</v>
      </c>
      <c r="D275" s="45">
        <v>0.185</v>
      </c>
      <c r="E275" s="44">
        <v>19163</v>
      </c>
      <c r="F275" s="44" t="s">
        <v>49</v>
      </c>
      <c r="G275" s="44" t="s">
        <v>64</v>
      </c>
      <c r="H275" s="46">
        <f>VLOOKUP(A275,Area_pop!A:E,4,0)</f>
        <v>400252</v>
      </c>
      <c r="I275" s="43"/>
      <c r="J275" s="47">
        <f t="shared" si="44"/>
        <v>400318.52133049624</v>
      </c>
      <c r="K275" s="43">
        <f>VLOOKUP(A275,Area_pop!A:E,5,0)</f>
        <v>12096</v>
      </c>
      <c r="L275" s="45">
        <v>4721.425</v>
      </c>
      <c r="M275" s="43">
        <f t="shared" si="43"/>
        <v>12228.490749999999</v>
      </c>
      <c r="N275" s="46">
        <f>VLOOKUP(F275,GDPpc_pop_area!A:C,2,0)</f>
        <v>531241</v>
      </c>
      <c r="O275" s="48">
        <f>VLOOKUP(F275,GDPpc_pop_area!A:J,7,0)</f>
        <v>59.985817849795794</v>
      </c>
      <c r="P275" s="43">
        <v>-739992</v>
      </c>
      <c r="Q275" s="43">
        <v>5</v>
      </c>
      <c r="R275" s="49">
        <f t="shared" si="41"/>
        <v>135704.16346087135</v>
      </c>
      <c r="S275" s="49">
        <f>(R275*J275)/SUM(R$271:R$275)</f>
        <v>96769.32338075312</v>
      </c>
      <c r="T275" s="49"/>
      <c r="U275" s="50">
        <f t="shared" si="45"/>
        <v>51407832122.11467</v>
      </c>
      <c r="V275" s="43"/>
      <c r="W275" s="48">
        <f t="shared" si="46"/>
        <v>51421225449.09267</v>
      </c>
      <c r="X275" s="48"/>
      <c r="Y275" s="43"/>
      <c r="Z275" s="48">
        <f t="shared" si="47"/>
        <v>158580804.8731635</v>
      </c>
      <c r="AA275" s="48"/>
      <c r="AB275" s="43"/>
      <c r="AC275" s="48">
        <f t="shared" si="48"/>
        <v>373170326.57514685</v>
      </c>
      <c r="AD275" s="48"/>
      <c r="AE275" s="48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</row>
    <row r="276" spans="1:55" ht="12.75">
      <c r="A276" s="43">
        <f t="shared" si="42"/>
        <v>-729994</v>
      </c>
      <c r="B276" s="44">
        <v>-73</v>
      </c>
      <c r="C276" s="44">
        <v>6</v>
      </c>
      <c r="D276" s="45">
        <v>0.03</v>
      </c>
      <c r="E276" s="44">
        <v>19345</v>
      </c>
      <c r="F276" s="44" t="s">
        <v>55</v>
      </c>
      <c r="G276" s="44" t="s">
        <v>64</v>
      </c>
      <c r="H276" s="46">
        <f>VLOOKUP(A276,Area_pop!A:E,4,0)</f>
        <v>293994</v>
      </c>
      <c r="I276" s="43"/>
      <c r="J276" s="47">
        <f t="shared" si="44"/>
        <v>294042.8613974144</v>
      </c>
      <c r="K276" s="43">
        <f>VLOOKUP(A276,Area_pop!A:E,5,0)</f>
        <v>12096</v>
      </c>
      <c r="L276" s="45">
        <v>4743.174</v>
      </c>
      <c r="M276" s="43">
        <f t="shared" si="43"/>
        <v>12284.82066</v>
      </c>
      <c r="N276" s="46">
        <f>VLOOKUP(F276,GDPpc_pop_area!A:C,2,0)</f>
        <v>418231</v>
      </c>
      <c r="O276" s="48">
        <f>VLOOKUP(F276,GDPpc_pop_area!A:J,7,0)</f>
        <v>49.480312930476146</v>
      </c>
      <c r="P276" s="43">
        <v>-729994</v>
      </c>
      <c r="Q276" s="43">
        <v>5</v>
      </c>
      <c r="R276" s="49">
        <f t="shared" si="41"/>
        <v>18235.703116547353</v>
      </c>
      <c r="S276" s="49">
        <f>(R276*J276)/SUM(R$276:R$280)</f>
        <v>9547.402408020991</v>
      </c>
      <c r="T276" s="49">
        <f>SUM(S276:S280)</f>
        <v>294042.8613974144</v>
      </c>
      <c r="U276" s="50">
        <f t="shared" si="45"/>
        <v>3993019656.509027</v>
      </c>
      <c r="V276" s="43"/>
      <c r="W276" s="48">
        <f t="shared" si="46"/>
        <v>3994059961.3746777</v>
      </c>
      <c r="X276" s="48">
        <f>SUM(W276:W280)</f>
        <v>197413797416.83725</v>
      </c>
      <c r="Y276" s="43"/>
      <c r="Z276" s="48">
        <f t="shared" si="47"/>
        <v>12317505.813110659</v>
      </c>
      <c r="AA276" s="48">
        <f>SUM(Z276:Z280)</f>
        <v>608815496.2083287</v>
      </c>
      <c r="AB276" s="43"/>
      <c r="AC276" s="48">
        <f t="shared" si="48"/>
        <v>28985397.511042908</v>
      </c>
      <c r="AD276" s="48">
        <f>SUM(AC276:AC280)</f>
        <v>1432656857.3402393</v>
      </c>
      <c r="AE276" s="48">
        <f>SUM(D276:D280)</f>
        <v>0.9989999999999999</v>
      </c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</row>
    <row r="277" spans="1:55" ht="12.75">
      <c r="A277" s="43">
        <f t="shared" si="42"/>
        <v>-729994</v>
      </c>
      <c r="B277" s="44">
        <v>-73</v>
      </c>
      <c r="C277" s="44">
        <v>6</v>
      </c>
      <c r="D277" s="45">
        <v>0.333</v>
      </c>
      <c r="E277" s="44">
        <v>19345</v>
      </c>
      <c r="F277" s="44" t="s">
        <v>8</v>
      </c>
      <c r="G277" s="44" t="s">
        <v>64</v>
      </c>
      <c r="H277" s="46">
        <f>VLOOKUP(A277,Area_pop!A:E,4,0)</f>
        <v>293994</v>
      </c>
      <c r="I277" s="43"/>
      <c r="J277" s="47">
        <f t="shared" si="44"/>
        <v>294042.8613974144</v>
      </c>
      <c r="K277" s="43">
        <f>VLOOKUP(A277,Area_pop!A:E,5,0)</f>
        <v>12096</v>
      </c>
      <c r="L277" s="45">
        <v>4743.174</v>
      </c>
      <c r="M277" s="43">
        <f t="shared" si="43"/>
        <v>12284.82066</v>
      </c>
      <c r="N277" s="46">
        <f>VLOOKUP(F277,GDPpc_pop_area!A:C,2,0)</f>
        <v>731234</v>
      </c>
      <c r="O277" s="48">
        <f>VLOOKUP(F277,GDPpc_pop_area!A:J,7,0)</f>
        <v>55.96704885914601</v>
      </c>
      <c r="P277" s="43">
        <v>-729994</v>
      </c>
      <c r="Q277" s="43">
        <v>5</v>
      </c>
      <c r="R277" s="49">
        <f t="shared" si="41"/>
        <v>228952.53764865408</v>
      </c>
      <c r="S277" s="49">
        <f>(R277*J277)/SUM(R$276:R$280)</f>
        <v>119869.3571231567</v>
      </c>
      <c r="T277" s="49"/>
      <c r="U277" s="50">
        <f t="shared" si="45"/>
        <v>87652549486.59438</v>
      </c>
      <c r="V277" s="43"/>
      <c r="W277" s="48">
        <f t="shared" si="46"/>
        <v>87675385681.14427</v>
      </c>
      <c r="X277" s="48"/>
      <c r="Y277" s="43"/>
      <c r="Z277" s="48">
        <f t="shared" si="47"/>
        <v>270387045.5721748</v>
      </c>
      <c r="AA277" s="48"/>
      <c r="AB277" s="43"/>
      <c r="AC277" s="48">
        <f t="shared" si="48"/>
        <v>636271345.5677061</v>
      </c>
      <c r="AD277" s="48"/>
      <c r="AE277" s="48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</row>
    <row r="278" spans="1:55" ht="12.75">
      <c r="A278" s="43">
        <f t="shared" si="42"/>
        <v>-729994</v>
      </c>
      <c r="B278" s="44">
        <v>-73</v>
      </c>
      <c r="C278" s="44">
        <v>6</v>
      </c>
      <c r="D278" s="45">
        <v>0.133</v>
      </c>
      <c r="E278" s="44">
        <v>19345</v>
      </c>
      <c r="F278" s="44" t="s">
        <v>12</v>
      </c>
      <c r="G278" s="44" t="s">
        <v>64</v>
      </c>
      <c r="H278" s="46">
        <f>VLOOKUP(A278,Area_pop!A:E,4,0)</f>
        <v>293994</v>
      </c>
      <c r="I278" s="43"/>
      <c r="J278" s="47">
        <f t="shared" si="44"/>
        <v>294042.8613974144</v>
      </c>
      <c r="K278" s="43">
        <f>VLOOKUP(A278,Area_pop!A:E,5,0)</f>
        <v>12096</v>
      </c>
      <c r="L278" s="45">
        <v>4743.174</v>
      </c>
      <c r="M278" s="43">
        <f t="shared" si="43"/>
        <v>12284.82066</v>
      </c>
      <c r="N278" s="46">
        <f>VLOOKUP(F278,GDPpc_pop_area!A:C,2,0)</f>
        <v>3707394</v>
      </c>
      <c r="O278" s="48">
        <f>VLOOKUP(F278,GDPpc_pop_area!A:J,7,0)</f>
        <v>6.514148864716253</v>
      </c>
      <c r="P278" s="43">
        <v>-729994</v>
      </c>
      <c r="Q278" s="43">
        <v>5</v>
      </c>
      <c r="R278" s="49">
        <f t="shared" si="41"/>
        <v>10643.345023892374</v>
      </c>
      <c r="S278" s="49">
        <f>(R278*J278)/SUM(R$276:R$280)</f>
        <v>5572.381676816185</v>
      </c>
      <c r="T278" s="49"/>
      <c r="U278" s="50">
        <f t="shared" si="45"/>
        <v>20659014394.338264</v>
      </c>
      <c r="V278" s="43"/>
      <c r="W278" s="48">
        <f t="shared" si="46"/>
        <v>20664396705.23146</v>
      </c>
      <c r="X278" s="48"/>
      <c r="Y278" s="43"/>
      <c r="Z278" s="48">
        <f t="shared" si="47"/>
        <v>63728093.469459996</v>
      </c>
      <c r="AA278" s="48"/>
      <c r="AB278" s="43"/>
      <c r="AC278" s="48">
        <f t="shared" si="48"/>
        <v>149964136.39740825</v>
      </c>
      <c r="AD278" s="48"/>
      <c r="AE278" s="48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</row>
    <row r="279" spans="1:55" ht="12.75">
      <c r="A279" s="43">
        <f t="shared" si="42"/>
        <v>-729994</v>
      </c>
      <c r="B279" s="44">
        <v>-73</v>
      </c>
      <c r="C279" s="44">
        <v>6</v>
      </c>
      <c r="D279" s="45">
        <v>0.444</v>
      </c>
      <c r="E279" s="44">
        <v>19345</v>
      </c>
      <c r="F279" s="44" t="s">
        <v>51</v>
      </c>
      <c r="G279" s="44" t="s">
        <v>64</v>
      </c>
      <c r="H279" s="46">
        <f>VLOOKUP(A279,Area_pop!A:E,4,0)</f>
        <v>293994</v>
      </c>
      <c r="I279" s="43"/>
      <c r="J279" s="47">
        <f t="shared" si="44"/>
        <v>294042.8613974144</v>
      </c>
      <c r="K279" s="43">
        <f>VLOOKUP(A279,Area_pop!A:E,5,0)</f>
        <v>12096</v>
      </c>
      <c r="L279" s="45">
        <v>4743.174</v>
      </c>
      <c r="M279" s="43">
        <f t="shared" si="43"/>
        <v>12284.82066</v>
      </c>
      <c r="N279" s="46">
        <f>VLOOKUP(F279,GDPpc_pop_area!A:C,2,0)</f>
        <v>524721</v>
      </c>
      <c r="O279" s="48">
        <f>VLOOKUP(F279,GDPpc_pop_area!A:J,7,0)</f>
        <v>55.07285322439534</v>
      </c>
      <c r="P279" s="43">
        <v>-729994</v>
      </c>
      <c r="Q279" s="43">
        <v>5</v>
      </c>
      <c r="R279" s="49">
        <f t="shared" si="41"/>
        <v>300392.6955427125</v>
      </c>
      <c r="S279" s="49">
        <f>(R279*J279)/SUM(R$276:R$280)</f>
        <v>157272.243710415</v>
      </c>
      <c r="T279" s="49"/>
      <c r="U279" s="50">
        <f t="shared" si="45"/>
        <v>82524048991.97267</v>
      </c>
      <c r="V279" s="43"/>
      <c r="W279" s="48">
        <f t="shared" si="46"/>
        <v>82545549053.8518</v>
      </c>
      <c r="X279" s="48"/>
      <c r="Y279" s="43"/>
      <c r="Z279" s="48">
        <f t="shared" si="47"/>
        <v>254566854.31614885</v>
      </c>
      <c r="AA279" s="48"/>
      <c r="AB279" s="43"/>
      <c r="AC279" s="48">
        <f t="shared" si="48"/>
        <v>599043473.3658067</v>
      </c>
      <c r="AD279" s="48"/>
      <c r="AE279" s="48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</row>
    <row r="280" spans="1:55" ht="12.75">
      <c r="A280" s="43">
        <f t="shared" si="42"/>
        <v>-729994</v>
      </c>
      <c r="B280" s="44">
        <v>-73</v>
      </c>
      <c r="C280" s="44">
        <v>6</v>
      </c>
      <c r="D280" s="45">
        <v>0.059</v>
      </c>
      <c r="E280" s="44">
        <v>19345</v>
      </c>
      <c r="F280" s="44" t="s">
        <v>13</v>
      </c>
      <c r="G280" s="44" t="s">
        <v>64</v>
      </c>
      <c r="H280" s="46">
        <f>VLOOKUP(A280,Area_pop!A:E,4,0)</f>
        <v>293994</v>
      </c>
      <c r="I280" s="43"/>
      <c r="J280" s="47">
        <f t="shared" si="44"/>
        <v>294042.8613974144</v>
      </c>
      <c r="K280" s="43">
        <f>VLOOKUP(A280,Area_pop!A:E,5,0)</f>
        <v>12096</v>
      </c>
      <c r="L280" s="45">
        <v>4743.174</v>
      </c>
      <c r="M280" s="43">
        <f t="shared" si="43"/>
        <v>12284.82066</v>
      </c>
      <c r="N280" s="46">
        <f>VLOOKUP(F280,GDPpc_pop_area!A:C,2,0)</f>
        <v>1422273</v>
      </c>
      <c r="O280" s="48">
        <f>VLOOKUP(F280,GDPpc_pop_area!A:J,7,0)</f>
        <v>4.694577852609783</v>
      </c>
      <c r="P280" s="43">
        <v>-729994</v>
      </c>
      <c r="Q280" s="43">
        <v>5</v>
      </c>
      <c r="R280" s="49">
        <f t="shared" si="41"/>
        <v>3402.6507726294267</v>
      </c>
      <c r="S280" s="49">
        <f>(R280*J280)/SUM(R$276:R$280)</f>
        <v>1781.4764790055149</v>
      </c>
      <c r="T280" s="49"/>
      <c r="U280" s="50">
        <f t="shared" si="45"/>
        <v>2533745896.224611</v>
      </c>
      <c r="V280" s="43"/>
      <c r="W280" s="48">
        <f t="shared" si="46"/>
        <v>2534406015.2350116</v>
      </c>
      <c r="X280" s="48"/>
      <c r="Y280" s="43"/>
      <c r="Z280" s="48">
        <f t="shared" si="47"/>
        <v>7815997.03743441</v>
      </c>
      <c r="AA280" s="48"/>
      <c r="AB280" s="43"/>
      <c r="AC280" s="48">
        <f t="shared" si="48"/>
        <v>18392504.498275314</v>
      </c>
      <c r="AD280" s="48"/>
      <c r="AE280" s="48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</row>
    <row r="281" spans="1:55" ht="12.75">
      <c r="A281" s="43">
        <f t="shared" si="42"/>
        <v>-749995</v>
      </c>
      <c r="B281" s="44">
        <v>-75</v>
      </c>
      <c r="C281" s="44">
        <v>5</v>
      </c>
      <c r="D281" s="45">
        <v>0.095</v>
      </c>
      <c r="E281" s="44">
        <v>18986</v>
      </c>
      <c r="F281" s="44" t="s">
        <v>0</v>
      </c>
      <c r="G281" s="44" t="s">
        <v>64</v>
      </c>
      <c r="H281" s="46">
        <f>VLOOKUP(A281,Area_pop!A:E,4,0)</f>
        <v>563331</v>
      </c>
      <c r="I281" s="43"/>
      <c r="J281" s="47">
        <f t="shared" si="44"/>
        <v>563424.6248354281</v>
      </c>
      <c r="K281" s="43">
        <f>VLOOKUP(A281,Area_pop!A:E,5,0)</f>
        <v>12096</v>
      </c>
      <c r="L281" s="45">
        <v>4751.884</v>
      </c>
      <c r="M281" s="43">
        <f t="shared" si="43"/>
        <v>12307.37956</v>
      </c>
      <c r="N281" s="46">
        <f>VLOOKUP(F281,GDPpc_pop_area!A:C,2,0)</f>
        <v>853744</v>
      </c>
      <c r="O281" s="48">
        <f>VLOOKUP(F281,GDPpc_pop_area!A:J,7,0)</f>
        <v>72.23585392007931</v>
      </c>
      <c r="P281" s="43">
        <v>-749995</v>
      </c>
      <c r="Q281" s="43">
        <v>6</v>
      </c>
      <c r="R281" s="49">
        <f t="shared" si="41"/>
        <v>84458.23684333733</v>
      </c>
      <c r="S281" s="49">
        <f aca="true" t="shared" si="49" ref="S281:S286">(R281*J281)/SUM(R$281:R$286)</f>
        <v>51371.49259803666</v>
      </c>
      <c r="T281" s="49">
        <f>SUM(S281:S286)</f>
        <v>563424.6248354281</v>
      </c>
      <c r="U281" s="50">
        <f t="shared" si="45"/>
        <v>43858103576.61821</v>
      </c>
      <c r="V281" s="43"/>
      <c r="W281" s="48">
        <f t="shared" si="46"/>
        <v>43869529966.28664</v>
      </c>
      <c r="X281" s="48">
        <f>SUM(W281:W286)</f>
        <v>370255710917.2867</v>
      </c>
      <c r="Y281" s="43"/>
      <c r="Z281" s="48">
        <f t="shared" si="47"/>
        <v>135291707.0859861</v>
      </c>
      <c r="AA281" s="48">
        <f>SUM(Z281:Z286)</f>
        <v>1141852379.7002335</v>
      </c>
      <c r="AB281" s="43"/>
      <c r="AC281" s="48">
        <f t="shared" si="48"/>
        <v>318366718.825567</v>
      </c>
      <c r="AD281" s="48">
        <f>SUM(AC281:AC286)</f>
        <v>2686992450.1528</v>
      </c>
      <c r="AE281" s="48">
        <f>SUM(D281:D286)</f>
        <v>0.9989999999999999</v>
      </c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</row>
    <row r="282" spans="1:55" ht="12.75">
      <c r="A282" s="43">
        <f t="shared" si="42"/>
        <v>-749995</v>
      </c>
      <c r="B282" s="44">
        <v>-75</v>
      </c>
      <c r="C282" s="44">
        <v>5</v>
      </c>
      <c r="D282" s="45">
        <v>0.029</v>
      </c>
      <c r="E282" s="44">
        <v>18986</v>
      </c>
      <c r="F282" s="44" t="s">
        <v>8</v>
      </c>
      <c r="G282" s="44" t="s">
        <v>64</v>
      </c>
      <c r="H282" s="46">
        <f>VLOOKUP(A282,Area_pop!A:E,4,0)</f>
        <v>563331</v>
      </c>
      <c r="I282" s="43"/>
      <c r="J282" s="47">
        <f t="shared" si="44"/>
        <v>563424.6248354281</v>
      </c>
      <c r="K282" s="43">
        <f>VLOOKUP(A282,Area_pop!A:E,5,0)</f>
        <v>12096</v>
      </c>
      <c r="L282" s="45">
        <v>4751.884</v>
      </c>
      <c r="M282" s="43">
        <f t="shared" si="43"/>
        <v>12307.37956</v>
      </c>
      <c r="N282" s="46">
        <f>VLOOKUP(F282,GDPpc_pop_area!A:C,2,0)</f>
        <v>731234</v>
      </c>
      <c r="O282" s="48">
        <f>VLOOKUP(F282,GDPpc_pop_area!A:J,7,0)</f>
        <v>55.96704885914601</v>
      </c>
      <c r="P282" s="43">
        <v>-749995</v>
      </c>
      <c r="Q282" s="43">
        <v>6</v>
      </c>
      <c r="R282" s="49">
        <f t="shared" si="41"/>
        <v>19975.423681714674</v>
      </c>
      <c r="S282" s="49">
        <f t="shared" si="49"/>
        <v>12149.997065547346</v>
      </c>
      <c r="T282" s="49"/>
      <c r="U282" s="50">
        <f t="shared" si="45"/>
        <v>8884490954.228449</v>
      </c>
      <c r="V282" s="43"/>
      <c r="W282" s="48">
        <f t="shared" si="46"/>
        <v>8886805638.343126</v>
      </c>
      <c r="X282" s="48"/>
      <c r="Y282" s="43"/>
      <c r="Z282" s="48">
        <f t="shared" si="47"/>
        <v>27406518.972890157</v>
      </c>
      <c r="AA282" s="48"/>
      <c r="AB282" s="43"/>
      <c r="AC282" s="48">
        <f t="shared" si="48"/>
        <v>64492670.74650935</v>
      </c>
      <c r="AD282" s="48"/>
      <c r="AE282" s="48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</row>
    <row r="283" spans="1:55" ht="12.75">
      <c r="A283" s="43">
        <f t="shared" si="42"/>
        <v>-749995</v>
      </c>
      <c r="B283" s="44">
        <v>-75</v>
      </c>
      <c r="C283" s="44">
        <v>5</v>
      </c>
      <c r="D283" s="45">
        <v>0.214</v>
      </c>
      <c r="E283" s="44">
        <v>18986</v>
      </c>
      <c r="F283" s="44" t="s">
        <v>51</v>
      </c>
      <c r="G283" s="44" t="s">
        <v>64</v>
      </c>
      <c r="H283" s="46">
        <f>VLOOKUP(A283,Area_pop!A:E,4,0)</f>
        <v>563331</v>
      </c>
      <c r="I283" s="43"/>
      <c r="J283" s="47">
        <f t="shared" si="44"/>
        <v>563424.6248354281</v>
      </c>
      <c r="K283" s="43">
        <f>VLOOKUP(A283,Area_pop!A:E,5,0)</f>
        <v>12096</v>
      </c>
      <c r="L283" s="45">
        <v>4751.884</v>
      </c>
      <c r="M283" s="43">
        <f t="shared" si="43"/>
        <v>12307.37956</v>
      </c>
      <c r="N283" s="46">
        <f>VLOOKUP(F283,GDPpc_pop_area!A:C,2,0)</f>
        <v>524721</v>
      </c>
      <c r="O283" s="48">
        <f>VLOOKUP(F283,GDPpc_pop_area!A:J,7,0)</f>
        <v>55.07285322439534</v>
      </c>
      <c r="P283" s="43">
        <v>-749995</v>
      </c>
      <c r="Q283" s="43">
        <v>6</v>
      </c>
      <c r="R283" s="49">
        <f t="shared" si="41"/>
        <v>145049.73673014788</v>
      </c>
      <c r="S283" s="49">
        <f t="shared" si="49"/>
        <v>88226.10742634485</v>
      </c>
      <c r="T283" s="49"/>
      <c r="U283" s="50">
        <f t="shared" si="45"/>
        <v>46294091314.8591</v>
      </c>
      <c r="V283" s="43"/>
      <c r="W283" s="48">
        <f t="shared" si="46"/>
        <v>46306152354.520454</v>
      </c>
      <c r="X283" s="48"/>
      <c r="Y283" s="43"/>
      <c r="Z283" s="48">
        <f t="shared" si="47"/>
        <v>142806143.70478332</v>
      </c>
      <c r="AA283" s="48"/>
      <c r="AB283" s="43"/>
      <c r="AC283" s="48">
        <f t="shared" si="48"/>
        <v>336049595.19454265</v>
      </c>
      <c r="AD283" s="48"/>
      <c r="AE283" s="48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</row>
    <row r="284" spans="1:55" ht="12.75">
      <c r="A284" s="43">
        <f t="shared" si="42"/>
        <v>-749995</v>
      </c>
      <c r="B284" s="44">
        <v>-75</v>
      </c>
      <c r="C284" s="44">
        <v>5</v>
      </c>
      <c r="D284" s="45">
        <v>0.439</v>
      </c>
      <c r="E284" s="44">
        <v>18986</v>
      </c>
      <c r="F284" s="44" t="s">
        <v>52</v>
      </c>
      <c r="G284" s="44" t="s">
        <v>64</v>
      </c>
      <c r="H284" s="46">
        <f>VLOOKUP(A284,Area_pop!A:E,4,0)</f>
        <v>563331</v>
      </c>
      <c r="I284" s="43"/>
      <c r="J284" s="47">
        <f t="shared" si="44"/>
        <v>563424.6248354281</v>
      </c>
      <c r="K284" s="43">
        <f>VLOOKUP(A284,Area_pop!A:E,5,0)</f>
        <v>12096</v>
      </c>
      <c r="L284" s="45">
        <v>4751.884</v>
      </c>
      <c r="M284" s="43">
        <f t="shared" si="43"/>
        <v>12307.37956</v>
      </c>
      <c r="N284" s="46">
        <f>VLOOKUP(F284,GDPpc_pop_area!A:C,2,0)</f>
        <v>738538</v>
      </c>
      <c r="O284" s="48">
        <f>VLOOKUP(F284,GDPpc_pop_area!A:J,7,0)</f>
        <v>75.39030005677465</v>
      </c>
      <c r="P284" s="43">
        <v>-749995</v>
      </c>
      <c r="Q284" s="43">
        <v>6</v>
      </c>
      <c r="R284" s="49">
        <f t="shared" si="41"/>
        <v>407329.23965610564</v>
      </c>
      <c r="S284" s="49">
        <f t="shared" si="49"/>
        <v>247756.90094942172</v>
      </c>
      <c r="T284" s="49"/>
      <c r="U284" s="50">
        <f t="shared" si="45"/>
        <v>182977886113.384</v>
      </c>
      <c r="V284" s="43"/>
      <c r="W284" s="48">
        <f t="shared" si="46"/>
        <v>183025557500.3555</v>
      </c>
      <c r="X284" s="48"/>
      <c r="Y284" s="43"/>
      <c r="Z284" s="48">
        <f t="shared" si="47"/>
        <v>564442795.1158051</v>
      </c>
      <c r="AA284" s="48"/>
      <c r="AB284" s="43"/>
      <c r="AC284" s="48">
        <f t="shared" si="48"/>
        <v>1328239583.3141532</v>
      </c>
      <c r="AD284" s="48"/>
      <c r="AE284" s="48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</row>
    <row r="285" spans="1:55" ht="12.75">
      <c r="A285" s="43">
        <f t="shared" si="42"/>
        <v>-749995</v>
      </c>
      <c r="B285" s="44">
        <v>-75</v>
      </c>
      <c r="C285" s="44">
        <v>5</v>
      </c>
      <c r="D285" s="45">
        <v>0.143</v>
      </c>
      <c r="E285" s="44">
        <v>18986</v>
      </c>
      <c r="F285" s="44" t="s">
        <v>1</v>
      </c>
      <c r="G285" s="44" t="s">
        <v>64</v>
      </c>
      <c r="H285" s="46">
        <f>VLOOKUP(A285,Area_pop!A:E,4,0)</f>
        <v>563331</v>
      </c>
      <c r="I285" s="43"/>
      <c r="J285" s="47">
        <f t="shared" si="44"/>
        <v>563424.6248354281</v>
      </c>
      <c r="K285" s="43">
        <f>VLOOKUP(A285,Area_pop!A:E,5,0)</f>
        <v>12096</v>
      </c>
      <c r="L285" s="45">
        <v>4751.884</v>
      </c>
      <c r="M285" s="43">
        <f t="shared" si="43"/>
        <v>12307.37956</v>
      </c>
      <c r="N285" s="46">
        <f>VLOOKUP(F285,GDPpc_pop_area!A:C,2,0)</f>
        <v>542941</v>
      </c>
      <c r="O285" s="48">
        <f>VLOOKUP(F285,GDPpc_pop_area!A:J,7,0)</f>
        <v>123.62101003111245</v>
      </c>
      <c r="P285" s="43">
        <v>-749995</v>
      </c>
      <c r="Q285" s="43">
        <v>6</v>
      </c>
      <c r="R285" s="49">
        <f t="shared" si="41"/>
        <v>217567.44896221595</v>
      </c>
      <c r="S285" s="49">
        <f t="shared" si="49"/>
        <v>132334.8084411011</v>
      </c>
      <c r="T285" s="49"/>
      <c r="U285" s="50">
        <f t="shared" si="45"/>
        <v>71849993229.81987</v>
      </c>
      <c r="V285" s="43"/>
      <c r="W285" s="48">
        <f t="shared" si="46"/>
        <v>71868712370.71669</v>
      </c>
      <c r="X285" s="48"/>
      <c r="Y285" s="43"/>
      <c r="Z285" s="48">
        <f t="shared" si="47"/>
        <v>221639958.07974732</v>
      </c>
      <c r="AA285" s="48"/>
      <c r="AB285" s="43"/>
      <c r="AC285" s="48">
        <f t="shared" si="48"/>
        <v>521560321.28146946</v>
      </c>
      <c r="AD285" s="48"/>
      <c r="AE285" s="48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</row>
    <row r="286" spans="1:55" ht="12.75">
      <c r="A286" s="43">
        <f t="shared" si="42"/>
        <v>-749995</v>
      </c>
      <c r="B286" s="44">
        <v>-75</v>
      </c>
      <c r="C286" s="44">
        <v>5</v>
      </c>
      <c r="D286" s="45">
        <v>0.079</v>
      </c>
      <c r="E286" s="44">
        <v>18986</v>
      </c>
      <c r="F286" s="44" t="s">
        <v>10</v>
      </c>
      <c r="G286" s="44" t="s">
        <v>64</v>
      </c>
      <c r="H286" s="46">
        <f>VLOOKUP(A286,Area_pop!A:E,4,0)</f>
        <v>563331</v>
      </c>
      <c r="I286" s="43"/>
      <c r="J286" s="47">
        <f t="shared" si="44"/>
        <v>563424.6248354281</v>
      </c>
      <c r="K286" s="43">
        <f>VLOOKUP(A286,Area_pop!A:E,5,0)</f>
        <v>12096</v>
      </c>
      <c r="L286" s="45">
        <v>4751.884</v>
      </c>
      <c r="M286" s="43">
        <f t="shared" si="43"/>
        <v>12307.37956</v>
      </c>
      <c r="N286" s="46">
        <f>VLOOKUP(F286,GDPpc_pop_area!A:C,2,0)</f>
        <v>515895</v>
      </c>
      <c r="O286" s="48">
        <f>VLOOKUP(F286,GDPpc_pop_area!A:J,7,0)</f>
        <v>53.408748235499914</v>
      </c>
      <c r="P286" s="43">
        <v>-749995</v>
      </c>
      <c r="Q286" s="43">
        <v>6</v>
      </c>
      <c r="R286" s="49">
        <f t="shared" si="41"/>
        <v>51928.417172343434</v>
      </c>
      <c r="S286" s="49">
        <f t="shared" si="49"/>
        <v>31585.318354976323</v>
      </c>
      <c r="T286" s="49"/>
      <c r="U286" s="50">
        <f t="shared" si="45"/>
        <v>16294707812.74051</v>
      </c>
      <c r="V286" s="43"/>
      <c r="W286" s="48">
        <f t="shared" si="46"/>
        <v>16298953087.064247</v>
      </c>
      <c r="X286" s="48"/>
      <c r="Y286" s="43"/>
      <c r="Z286" s="48">
        <f t="shared" si="47"/>
        <v>50265256.7410213</v>
      </c>
      <c r="AA286" s="48"/>
      <c r="AB286" s="43"/>
      <c r="AC286" s="48">
        <f t="shared" si="48"/>
        <v>118283560.79055844</v>
      </c>
      <c r="AD286" s="48"/>
      <c r="AE286" s="48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</row>
    <row r="287" spans="1:55" ht="12.75">
      <c r="A287" s="43"/>
      <c r="B287" s="44"/>
      <c r="C287" s="44"/>
      <c r="D287" s="45"/>
      <c r="E287" s="44"/>
      <c r="F287" s="44"/>
      <c r="G287" s="44"/>
      <c r="H287" s="43"/>
      <c r="I287" s="43"/>
      <c r="J287" s="43"/>
      <c r="K287" s="43"/>
      <c r="L287" s="45"/>
      <c r="M287" s="43"/>
      <c r="N287" s="43"/>
      <c r="O287" s="43"/>
      <c r="P287" s="43"/>
      <c r="Q287" s="43"/>
      <c r="R287" s="43"/>
      <c r="S287" s="49"/>
      <c r="T287" s="43"/>
      <c r="U287" s="54"/>
      <c r="V287" s="43"/>
      <c r="W287" s="43"/>
      <c r="X287" s="43"/>
      <c r="Y287" s="43"/>
      <c r="Z287" s="43"/>
      <c r="AA287" s="43"/>
      <c r="AB287" s="43"/>
      <c r="AC287" s="43"/>
      <c r="AD287" s="43"/>
      <c r="AE287" s="48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</row>
    <row r="288" spans="1:55" ht="12.75">
      <c r="A288" s="43"/>
      <c r="B288" s="44"/>
      <c r="C288" s="44"/>
      <c r="D288" s="45">
        <f>SUM(D2:D287)</f>
        <v>92.57499999999993</v>
      </c>
      <c r="E288" s="44"/>
      <c r="F288" s="44"/>
      <c r="G288" s="44"/>
      <c r="H288" s="46">
        <f>SUM(H2:H49)+H50+H52+H54+H56+H58+H60+H62+H64+H66+H68+H70+H72+H74+H76+H78+H80+H82+H84+H86+H88+H90+H92+H94+H96+H98+H100+H102+H104+H106+H108+H110+H112+H114+H116+H118+H120+H122+H124+H126+H128+H131+H134+H137+H140+H143+H146+H149+H152+H155+H158+H161+H164+H167+H170+H173+H176+H179+H182+H185+H188+H191+H194+H197+H200+H203+H206+H209+H212+H215+H218+H222+H226+H230+H234+H238+H242+H246+H251+H256+H261+H266+H271+H276+H281</f>
        <v>34964189</v>
      </c>
      <c r="I288" s="46" t="s">
        <v>73</v>
      </c>
      <c r="J288" s="46">
        <f>SUM(J2:J49)+J50+J52+J54+J56+J58+J60+J62+J64+J66+J68+J70+J72+J74+J76+J78+J80+J82+J84+J86+J88+J90+J92+J94+J96+J98+J100+J102+J104+J106+J108+J110+J112+J114+J116+J118+J120+J122+J124+J126+J128+J131+J134+J137+J140+J143+J146+J149+J152+J155+J158+J161+J164+J167+J170+J173+J176+J179+J182+J185+J188+J191+J194+J197+J200+J203+J206+J209+J212+J215+J218+J222+J226+J230+J234+J238+J242+J246+J251+J256+J261+J266+J271+J276+J281</f>
        <v>34970000.00000001</v>
      </c>
      <c r="K288" s="47">
        <v>1121871</v>
      </c>
      <c r="L288" s="45" t="s">
        <v>97</v>
      </c>
      <c r="M288" s="46"/>
      <c r="N288" s="46"/>
      <c r="O288" s="46"/>
      <c r="P288" s="46"/>
      <c r="Q288" s="46"/>
      <c r="R288" s="46"/>
      <c r="S288" s="46"/>
      <c r="T288" s="46">
        <f>SUM(T2:T49)+T50+T52+T54+T56+T58+T60+T62+T64+T66+T68+T70+T72+T74+T76+T78+T80+T82+T84+T86+T88+T90+T92+T94+T96+T98+T100+T102+T104+T106+T108+T110+T112+T114+T116+T118+T120+T122+T124+T126+T128+T131+T134+T137+T140+T143+T146+T149+T152+T155+T158+T161+T164+T167+T170+T173+T176+T179+T182+T185+T188+T191+T194+T197+T200+T203+T206+T209+T212+T215+T218+T222+T226+T230+T234+T238+T242+T246+T251+T256+T261+T266+T271+T276+T281</f>
        <v>34970000.00000001</v>
      </c>
      <c r="U288" s="47">
        <f>SUM(U2:U286)</f>
        <v>24023914028893.887</v>
      </c>
      <c r="V288" s="43" t="s">
        <v>76</v>
      </c>
      <c r="W288" s="43"/>
      <c r="X288" s="43"/>
      <c r="Y288" s="43"/>
      <c r="Z288" s="43"/>
      <c r="AA288" s="43"/>
      <c r="AB288" s="43"/>
      <c r="AC288" s="43"/>
      <c r="AD288" s="43"/>
      <c r="AE288" s="48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</row>
    <row r="289" spans="1:55" ht="12.75">
      <c r="A289" s="43"/>
      <c r="B289" s="44"/>
      <c r="C289" s="44"/>
      <c r="D289" s="45"/>
      <c r="E289" s="44"/>
      <c r="F289" s="44"/>
      <c r="G289" s="44"/>
      <c r="H289" s="46">
        <v>34970000</v>
      </c>
      <c r="I289" s="43" t="s">
        <v>74</v>
      </c>
      <c r="J289" s="46"/>
      <c r="K289" s="47">
        <v>1140061.9373572797</v>
      </c>
      <c r="L289" s="45" t="s">
        <v>98</v>
      </c>
      <c r="M289" s="43"/>
      <c r="N289" s="43"/>
      <c r="O289" s="43"/>
      <c r="P289" s="43"/>
      <c r="Q289" s="43"/>
      <c r="R289" s="43"/>
      <c r="S289" s="43"/>
      <c r="T289" s="43"/>
      <c r="U289" s="47">
        <v>24030173000000</v>
      </c>
      <c r="V289" s="43" t="s">
        <v>77</v>
      </c>
      <c r="W289" s="48">
        <f>SUM(W2:W288)</f>
        <v>24030172999999.973</v>
      </c>
      <c r="X289" s="48">
        <f>SUM(X2:X287)</f>
        <v>24030172999999.984</v>
      </c>
      <c r="Y289" s="43" t="s">
        <v>78</v>
      </c>
      <c r="Z289" s="43"/>
      <c r="AA289" s="43"/>
      <c r="AB289" s="43"/>
      <c r="AC289" s="43"/>
      <c r="AD289" s="43"/>
      <c r="AE289" s="48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</row>
    <row r="290" spans="1:55" ht="12.75">
      <c r="A290" s="43"/>
      <c r="B290" s="44"/>
      <c r="C290" s="44"/>
      <c r="D290" s="45"/>
      <c r="E290" s="44"/>
      <c r="F290" s="44"/>
      <c r="G290" s="44"/>
      <c r="H290" s="55">
        <f>H289/H288</f>
        <v>1.0001661986211092</v>
      </c>
      <c r="I290" s="43" t="s">
        <v>133</v>
      </c>
      <c r="J290" s="43"/>
      <c r="K290" s="47">
        <f>K288/K289</f>
        <v>0.9840439043167715</v>
      </c>
      <c r="L290" s="45" t="s">
        <v>99</v>
      </c>
      <c r="M290" s="43"/>
      <c r="N290" s="43"/>
      <c r="O290" s="43"/>
      <c r="P290" s="43"/>
      <c r="Q290" s="43"/>
      <c r="R290" s="43"/>
      <c r="S290" s="43"/>
      <c r="T290" s="43"/>
      <c r="U290" s="56">
        <f>U289/U288</f>
        <v>1.0002605308651449</v>
      </c>
      <c r="V290" s="43" t="s">
        <v>75</v>
      </c>
      <c r="W290" s="43"/>
      <c r="X290" s="46">
        <v>74108000000</v>
      </c>
      <c r="Y290" s="43" t="s">
        <v>70</v>
      </c>
      <c r="Z290" s="48">
        <f>SUM(Z2:Z286)</f>
        <v>74108000000.00005</v>
      </c>
      <c r="AA290" s="48">
        <f>SUM(AA2:AA286)</f>
        <v>74108000000</v>
      </c>
      <c r="AB290" s="43" t="s">
        <v>70</v>
      </c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</row>
    <row r="291" spans="1:55" ht="12.75">
      <c r="A291" s="43"/>
      <c r="B291" s="44"/>
      <c r="C291" s="44"/>
      <c r="D291" s="45"/>
      <c r="E291" s="44"/>
      <c r="F291" s="44"/>
      <c r="G291" s="44"/>
      <c r="H291" s="43"/>
      <c r="I291" s="43"/>
      <c r="J291" s="43"/>
      <c r="K291" s="43"/>
      <c r="L291" s="45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>
        <f>X290/X289</f>
        <v>0.0030839561579519234</v>
      </c>
      <c r="Y291" s="43" t="s">
        <v>79</v>
      </c>
      <c r="Z291" s="43"/>
      <c r="AA291" s="46">
        <v>174390000000</v>
      </c>
      <c r="AB291" s="43" t="s">
        <v>71</v>
      </c>
      <c r="AC291" s="48">
        <f>SUM(AC2:AC286)</f>
        <v>174390000000</v>
      </c>
      <c r="AD291" s="48">
        <f>SUM(AD2:AD286)</f>
        <v>174389999999.99997</v>
      </c>
      <c r="AE291" s="48">
        <f>SUM(AE2:AE286)</f>
        <v>92.57499999999997</v>
      </c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</row>
    <row r="292" spans="1:55" ht="12.75">
      <c r="A292" s="43"/>
      <c r="B292" s="44"/>
      <c r="C292" s="44"/>
      <c r="D292" s="45"/>
      <c r="E292" s="44"/>
      <c r="F292" s="44"/>
      <c r="G292" s="44"/>
      <c r="H292" s="43"/>
      <c r="I292" s="43"/>
      <c r="J292" s="43"/>
      <c r="K292" s="43"/>
      <c r="L292" s="45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>
        <f>AA291/AA290</f>
        <v>2.3531872402439684</v>
      </c>
      <c r="AB292" s="43" t="s">
        <v>75</v>
      </c>
      <c r="AC292" s="43"/>
      <c r="AD292" s="43"/>
      <c r="AE292" s="48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</row>
    <row r="293" spans="1:55" ht="12.75">
      <c r="A293" s="43"/>
      <c r="B293" s="44"/>
      <c r="C293" s="44"/>
      <c r="D293" s="45"/>
      <c r="E293" s="44"/>
      <c r="F293" s="44"/>
      <c r="G293" s="44"/>
      <c r="H293" s="43"/>
      <c r="I293" s="43"/>
      <c r="J293" s="43"/>
      <c r="K293" s="43"/>
      <c r="L293" s="45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</row>
    <row r="294" spans="1:55" s="10" customFormat="1" ht="62.25">
      <c r="A294" s="21" t="s">
        <v>22</v>
      </c>
      <c r="B294" s="21" t="s">
        <v>23</v>
      </c>
      <c r="C294" s="21" t="s">
        <v>24</v>
      </c>
      <c r="D294" s="21" t="s">
        <v>25</v>
      </c>
      <c r="E294" s="21" t="s">
        <v>26</v>
      </c>
      <c r="F294" s="21" t="s">
        <v>27</v>
      </c>
      <c r="G294" s="21" t="s">
        <v>28</v>
      </c>
      <c r="H294" s="21" t="s">
        <v>120</v>
      </c>
      <c r="I294" s="22"/>
      <c r="J294" s="23" t="s">
        <v>121</v>
      </c>
      <c r="K294" s="23" t="s">
        <v>84</v>
      </c>
      <c r="L294" s="21" t="s">
        <v>132</v>
      </c>
      <c r="M294" s="24" t="s">
        <v>122</v>
      </c>
      <c r="N294" s="23" t="s">
        <v>123</v>
      </c>
      <c r="O294" s="25" t="s">
        <v>30</v>
      </c>
      <c r="P294" s="25" t="s">
        <v>22</v>
      </c>
      <c r="Q294" s="25" t="s">
        <v>124</v>
      </c>
      <c r="R294" s="25" t="s">
        <v>125</v>
      </c>
      <c r="S294" s="26" t="s">
        <v>126</v>
      </c>
      <c r="T294" s="26" t="s">
        <v>33</v>
      </c>
      <c r="U294" s="26" t="s">
        <v>127</v>
      </c>
      <c r="V294" s="26"/>
      <c r="W294" s="23" t="s">
        <v>128</v>
      </c>
      <c r="X294" s="23" t="s">
        <v>129</v>
      </c>
      <c r="Y294" s="27"/>
      <c r="Z294" s="27" t="s">
        <v>130</v>
      </c>
      <c r="AA294" s="27" t="s">
        <v>34</v>
      </c>
      <c r="AB294" s="27"/>
      <c r="AC294" s="28" t="s">
        <v>131</v>
      </c>
      <c r="AD294" s="27" t="s">
        <v>35</v>
      </c>
      <c r="AE294" s="29"/>
      <c r="AF294" s="30"/>
      <c r="AG294" s="30"/>
      <c r="AH294" s="30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</row>
    <row r="295" spans="1:55" ht="12.75">
      <c r="A295" s="43">
        <f>A2</f>
        <v>-819988</v>
      </c>
      <c r="B295" s="44">
        <f>B2</f>
        <v>-82</v>
      </c>
      <c r="C295" s="44">
        <f>C2</f>
        <v>12</v>
      </c>
      <c r="D295" s="45">
        <f>AE2</f>
        <v>0.002</v>
      </c>
      <c r="E295" s="44">
        <f>E2</f>
        <v>17719</v>
      </c>
      <c r="F295" s="44" t="str">
        <f>F2</f>
        <v>San Andre</v>
      </c>
      <c r="G295" s="44" t="str">
        <f>G2</f>
        <v>Departmen</v>
      </c>
      <c r="H295" s="46">
        <f>H2</f>
        <v>46405</v>
      </c>
      <c r="I295" s="43"/>
      <c r="J295" s="49">
        <f aca="true" t="shared" si="50" ref="J295:U295">J2</f>
        <v>46412.71244701257</v>
      </c>
      <c r="K295" s="48">
        <f>D295*M295</f>
        <v>24.142426</v>
      </c>
      <c r="L295" s="45">
        <f t="shared" si="50"/>
        <v>4660.7</v>
      </c>
      <c r="M295" s="43">
        <f t="shared" si="50"/>
        <v>12071.213</v>
      </c>
      <c r="N295" s="46">
        <f t="shared" si="50"/>
        <v>1123367</v>
      </c>
      <c r="O295" s="48">
        <f t="shared" si="50"/>
        <v>1000.1904563521559</v>
      </c>
      <c r="P295" s="43">
        <f t="shared" si="50"/>
        <v>-819988</v>
      </c>
      <c r="Q295" s="43">
        <f t="shared" si="50"/>
        <v>1</v>
      </c>
      <c r="R295" s="43">
        <f t="shared" si="50"/>
        <v>0</v>
      </c>
      <c r="S295" s="49">
        <f t="shared" si="50"/>
        <v>46412.71244701257</v>
      </c>
      <c r="T295" s="49">
        <f t="shared" si="50"/>
        <v>4637001.535199346</v>
      </c>
      <c r="U295" s="51">
        <f t="shared" si="50"/>
        <v>52138509543.46317</v>
      </c>
      <c r="V295" s="43"/>
      <c r="W295" s="48">
        <f>W2</f>
        <v>52152093234.4619</v>
      </c>
      <c r="X295" s="48">
        <f>X2</f>
        <v>52152093234.4619</v>
      </c>
      <c r="Y295" s="43"/>
      <c r="Z295" s="48">
        <f>Z2</f>
        <v>160834769.08050162</v>
      </c>
      <c r="AA295" s="48">
        <f>AA2</f>
        <v>160834769.08050162</v>
      </c>
      <c r="AB295" s="43"/>
      <c r="AC295" s="48">
        <f>AC2</f>
        <v>378474326.38782156</v>
      </c>
      <c r="AD295" s="48">
        <f>AD2</f>
        <v>378474326.38782156</v>
      </c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</row>
    <row r="296" spans="1:55" ht="12.75">
      <c r="A296" s="43">
        <f aca="true" t="shared" si="51" ref="A296:C343">A3</f>
        <v>-799999</v>
      </c>
      <c r="B296" s="44">
        <f t="shared" si="51"/>
        <v>-80</v>
      </c>
      <c r="C296" s="44">
        <f t="shared" si="51"/>
        <v>1</v>
      </c>
      <c r="D296" s="45">
        <f aca="true" t="shared" si="52" ref="D296:D343">AE3</f>
        <v>0.003</v>
      </c>
      <c r="E296" s="44">
        <f aca="true" t="shared" si="53" ref="E296:H343">E3</f>
        <v>18090</v>
      </c>
      <c r="F296" s="44" t="str">
        <f t="shared" si="53"/>
        <v>Narino</v>
      </c>
      <c r="G296" s="44" t="str">
        <f t="shared" si="53"/>
        <v>Departmen</v>
      </c>
      <c r="H296" s="46">
        <f t="shared" si="53"/>
        <v>1193</v>
      </c>
      <c r="I296" s="43"/>
      <c r="J296" s="49">
        <f aca="true" t="shared" si="54" ref="J296:M343">J3</f>
        <v>1193.1982749549834</v>
      </c>
      <c r="K296" s="48">
        <f aca="true" t="shared" si="55" ref="K296:K359">D296*M296</f>
        <v>37.080180479999996</v>
      </c>
      <c r="L296" s="45">
        <f t="shared" si="54"/>
        <v>4772.224</v>
      </c>
      <c r="M296" s="43">
        <f t="shared" si="54"/>
        <v>12360.060159999999</v>
      </c>
      <c r="N296" s="46">
        <f aca="true" t="shared" si="56" ref="N296:Q343">N3</f>
        <v>286285</v>
      </c>
      <c r="O296" s="48">
        <f t="shared" si="56"/>
        <v>39.99735669277521</v>
      </c>
      <c r="P296" s="43">
        <f t="shared" si="56"/>
        <v>-799999</v>
      </c>
      <c r="Q296" s="43">
        <f t="shared" si="56"/>
        <v>1</v>
      </c>
      <c r="R296" s="43">
        <f aca="true" t="shared" si="57" ref="R296:U343">R3</f>
        <v>0</v>
      </c>
      <c r="S296" s="49">
        <f t="shared" si="57"/>
        <v>1193.1982749549834</v>
      </c>
      <c r="T296" s="49">
        <f t="shared" si="57"/>
        <v>0</v>
      </c>
      <c r="U296" s="51">
        <f t="shared" si="57"/>
        <v>341594768.1454874</v>
      </c>
      <c r="V296" s="43"/>
      <c r="W296" s="48">
        <f aca="true" t="shared" si="58" ref="W296:X343">W3</f>
        <v>341683764.12596136</v>
      </c>
      <c r="X296" s="48">
        <f t="shared" si="58"/>
        <v>341683764.12596136</v>
      </c>
      <c r="Y296" s="43"/>
      <c r="Z296" s="48">
        <f aca="true" t="shared" si="59" ref="Z296:AA343">Z3</f>
        <v>1053737.748448451</v>
      </c>
      <c r="AA296" s="48">
        <f t="shared" si="59"/>
        <v>1053737.748448451</v>
      </c>
      <c r="AB296" s="43"/>
      <c r="AC296" s="48">
        <f aca="true" t="shared" si="60" ref="AC296:AD343">AC3</f>
        <v>2479642.2242123038</v>
      </c>
      <c r="AD296" s="48">
        <f t="shared" si="60"/>
        <v>2479642.2242123038</v>
      </c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</row>
    <row r="297" spans="1:55" ht="12.75">
      <c r="A297" s="43">
        <f t="shared" si="51"/>
        <v>-790000</v>
      </c>
      <c r="B297" s="44">
        <f t="shared" si="51"/>
        <v>-79</v>
      </c>
      <c r="C297" s="44">
        <f t="shared" si="51"/>
        <v>0</v>
      </c>
      <c r="D297" s="45">
        <f t="shared" si="52"/>
        <v>0.014</v>
      </c>
      <c r="E297" s="44">
        <f t="shared" si="53"/>
        <v>18271</v>
      </c>
      <c r="F297" s="44" t="str">
        <f t="shared" si="53"/>
        <v>Narino</v>
      </c>
      <c r="G297" s="44" t="str">
        <f t="shared" si="53"/>
        <v>Departmen</v>
      </c>
      <c r="H297" s="46">
        <f t="shared" si="53"/>
        <v>5645</v>
      </c>
      <c r="I297" s="43"/>
      <c r="J297" s="49">
        <f t="shared" si="54"/>
        <v>5645.938191216162</v>
      </c>
      <c r="K297" s="48">
        <f t="shared" si="55"/>
        <v>173.0936368</v>
      </c>
      <c r="L297" s="45">
        <f t="shared" si="54"/>
        <v>4773.68</v>
      </c>
      <c r="M297" s="43">
        <f t="shared" si="54"/>
        <v>12363.8312</v>
      </c>
      <c r="N297" s="46">
        <f t="shared" si="56"/>
        <v>286285</v>
      </c>
      <c r="O297" s="48">
        <f t="shared" si="56"/>
        <v>39.99735669277521</v>
      </c>
      <c r="P297" s="43">
        <f t="shared" si="56"/>
        <v>-790000</v>
      </c>
      <c r="Q297" s="43">
        <f t="shared" si="56"/>
        <v>1</v>
      </c>
      <c r="R297" s="43">
        <f t="shared" si="57"/>
        <v>0</v>
      </c>
      <c r="S297" s="49">
        <f t="shared" si="57"/>
        <v>5645.938191216162</v>
      </c>
      <c r="T297" s="49">
        <f t="shared" si="57"/>
        <v>0</v>
      </c>
      <c r="U297" s="51">
        <f t="shared" si="57"/>
        <v>1616347415.0723188</v>
      </c>
      <c r="V297" s="43"/>
      <c r="W297" s="48">
        <f t="shared" si="58"/>
        <v>1616768523.4627423</v>
      </c>
      <c r="X297" s="48">
        <f t="shared" si="58"/>
        <v>1616768523.4627423</v>
      </c>
      <c r="Y297" s="43"/>
      <c r="Z297" s="48">
        <f t="shared" si="59"/>
        <v>4986043.243915763</v>
      </c>
      <c r="AA297" s="48">
        <f t="shared" si="59"/>
        <v>4986043.243915763</v>
      </c>
      <c r="AB297" s="43"/>
      <c r="AC297" s="48">
        <f t="shared" si="60"/>
        <v>11733093.340887217</v>
      </c>
      <c r="AD297" s="48">
        <f t="shared" si="60"/>
        <v>11733093.340887217</v>
      </c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</row>
    <row r="298" spans="1:55" ht="12.75">
      <c r="A298" s="43">
        <f t="shared" si="51"/>
        <v>-789999</v>
      </c>
      <c r="B298" s="44">
        <f t="shared" si="51"/>
        <v>-79</v>
      </c>
      <c r="C298" s="44">
        <f t="shared" si="51"/>
        <v>1</v>
      </c>
      <c r="D298" s="45">
        <f t="shared" si="52"/>
        <v>0.689</v>
      </c>
      <c r="E298" s="44">
        <f t="shared" si="53"/>
        <v>18270</v>
      </c>
      <c r="F298" s="44" t="str">
        <f t="shared" si="53"/>
        <v>Narino</v>
      </c>
      <c r="G298" s="44" t="str">
        <f t="shared" si="53"/>
        <v>Departmen</v>
      </c>
      <c r="H298" s="46">
        <f t="shared" si="53"/>
        <v>155810</v>
      </c>
      <c r="I298" s="43"/>
      <c r="J298" s="49">
        <f t="shared" si="54"/>
        <v>155835.89540715504</v>
      </c>
      <c r="K298" s="48">
        <f t="shared" si="55"/>
        <v>8516.081450239999</v>
      </c>
      <c r="L298" s="45">
        <f t="shared" si="54"/>
        <v>4772.224</v>
      </c>
      <c r="M298" s="43">
        <f t="shared" si="54"/>
        <v>12360.060159999999</v>
      </c>
      <c r="N298" s="46">
        <f t="shared" si="56"/>
        <v>286285</v>
      </c>
      <c r="O298" s="48">
        <f t="shared" si="56"/>
        <v>39.99735669277521</v>
      </c>
      <c r="P298" s="43">
        <f t="shared" si="56"/>
        <v>-789999</v>
      </c>
      <c r="Q298" s="43">
        <f t="shared" si="56"/>
        <v>1</v>
      </c>
      <c r="R298" s="43">
        <f t="shared" si="57"/>
        <v>0</v>
      </c>
      <c r="S298" s="49">
        <f t="shared" si="57"/>
        <v>155835.89540715504</v>
      </c>
      <c r="T298" s="49">
        <f t="shared" si="57"/>
        <v>0</v>
      </c>
      <c r="U298" s="51">
        <f t="shared" si="57"/>
        <v>44613479316.63738</v>
      </c>
      <c r="V298" s="43"/>
      <c r="W298" s="48">
        <f t="shared" si="58"/>
        <v>44625102505.00087</v>
      </c>
      <c r="X298" s="48">
        <f t="shared" si="58"/>
        <v>44625102505.00087</v>
      </c>
      <c r="Y298" s="43"/>
      <c r="Z298" s="48">
        <f t="shared" si="59"/>
        <v>137621859.66953322</v>
      </c>
      <c r="AA298" s="48">
        <f t="shared" si="59"/>
        <v>137621859.66953322</v>
      </c>
      <c r="AB298" s="43"/>
      <c r="AC298" s="48">
        <f t="shared" si="60"/>
        <v>323850004.1529916</v>
      </c>
      <c r="AD298" s="48">
        <f t="shared" si="60"/>
        <v>323850004.1529916</v>
      </c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</row>
    <row r="299" spans="1:55" ht="12.75">
      <c r="A299" s="43">
        <f t="shared" si="51"/>
        <v>-789998</v>
      </c>
      <c r="B299" s="44">
        <f t="shared" si="51"/>
        <v>-79</v>
      </c>
      <c r="C299" s="44">
        <f t="shared" si="51"/>
        <v>2</v>
      </c>
      <c r="D299" s="45">
        <f t="shared" si="52"/>
        <v>0.317</v>
      </c>
      <c r="E299" s="44">
        <f t="shared" si="53"/>
        <v>18269</v>
      </c>
      <c r="F299" s="44" t="str">
        <f t="shared" si="53"/>
        <v>Narino</v>
      </c>
      <c r="G299" s="44" t="str">
        <f t="shared" si="53"/>
        <v>Departmen</v>
      </c>
      <c r="H299" s="46">
        <f t="shared" si="53"/>
        <v>78930</v>
      </c>
      <c r="I299" s="43"/>
      <c r="J299" s="49">
        <f t="shared" si="54"/>
        <v>78943.11805716415</v>
      </c>
      <c r="K299" s="48">
        <f t="shared" si="55"/>
        <v>3915.75233651</v>
      </c>
      <c r="L299" s="45">
        <f t="shared" si="54"/>
        <v>4769.317</v>
      </c>
      <c r="M299" s="43">
        <f t="shared" si="54"/>
        <v>12352.53103</v>
      </c>
      <c r="N299" s="46">
        <f t="shared" si="56"/>
        <v>286285</v>
      </c>
      <c r="O299" s="48">
        <f t="shared" si="56"/>
        <v>39.99735669277521</v>
      </c>
      <c r="P299" s="43">
        <f t="shared" si="56"/>
        <v>-789998</v>
      </c>
      <c r="Q299" s="43">
        <f t="shared" si="56"/>
        <v>1</v>
      </c>
      <c r="R299" s="43">
        <f t="shared" si="57"/>
        <v>0</v>
      </c>
      <c r="S299" s="49">
        <f t="shared" si="57"/>
        <v>78943.11805716415</v>
      </c>
      <c r="T299" s="49">
        <f t="shared" si="57"/>
        <v>0</v>
      </c>
      <c r="U299" s="51">
        <f t="shared" si="57"/>
        <v>22600230552.995235</v>
      </c>
      <c r="V299" s="43"/>
      <c r="W299" s="48">
        <f t="shared" si="58"/>
        <v>22606118610.61368</v>
      </c>
      <c r="X299" s="48">
        <f t="shared" si="58"/>
        <v>22606118610.61368</v>
      </c>
      <c r="Y299" s="43"/>
      <c r="Z299" s="48">
        <f t="shared" si="59"/>
        <v>69716278.69659364</v>
      </c>
      <c r="AA299" s="48">
        <f t="shared" si="59"/>
        <v>69716278.69659364</v>
      </c>
      <c r="AB299" s="43"/>
      <c r="AC299" s="48">
        <f t="shared" si="60"/>
        <v>164055457.46611655</v>
      </c>
      <c r="AD299" s="48">
        <f t="shared" si="60"/>
        <v>164055457.46611655</v>
      </c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</row>
    <row r="300" spans="1:55" ht="12.75">
      <c r="A300" s="43">
        <f t="shared" si="51"/>
        <v>-779995</v>
      </c>
      <c r="B300" s="44">
        <f t="shared" si="51"/>
        <v>-78</v>
      </c>
      <c r="C300" s="44">
        <f t="shared" si="51"/>
        <v>5</v>
      </c>
      <c r="D300" s="45">
        <f t="shared" si="52"/>
        <v>0.354</v>
      </c>
      <c r="E300" s="44">
        <f t="shared" si="53"/>
        <v>18446</v>
      </c>
      <c r="F300" s="44" t="str">
        <f t="shared" si="53"/>
        <v>Choco</v>
      </c>
      <c r="G300" s="44" t="str">
        <f t="shared" si="53"/>
        <v>Departmen</v>
      </c>
      <c r="H300" s="46">
        <f t="shared" si="53"/>
        <v>33998</v>
      </c>
      <c r="I300" s="43"/>
      <c r="J300" s="49">
        <f t="shared" si="54"/>
        <v>34003.65042072047</v>
      </c>
      <c r="K300" s="48">
        <f t="shared" si="55"/>
        <v>4356.81236424</v>
      </c>
      <c r="L300" s="45">
        <f t="shared" si="54"/>
        <v>4751.884</v>
      </c>
      <c r="M300" s="43">
        <f t="shared" si="54"/>
        <v>12307.37956</v>
      </c>
      <c r="N300" s="46">
        <f t="shared" si="56"/>
        <v>333714</v>
      </c>
      <c r="O300" s="48">
        <f t="shared" si="56"/>
        <v>8.591156017816049</v>
      </c>
      <c r="P300" s="43">
        <f t="shared" si="56"/>
        <v>-779995</v>
      </c>
      <c r="Q300" s="43">
        <f t="shared" si="56"/>
        <v>1</v>
      </c>
      <c r="R300" s="43">
        <f t="shared" si="57"/>
        <v>0</v>
      </c>
      <c r="S300" s="49">
        <f t="shared" si="57"/>
        <v>34003.65042072047</v>
      </c>
      <c r="T300" s="49">
        <f t="shared" si="57"/>
        <v>0</v>
      </c>
      <c r="U300" s="51">
        <f t="shared" si="57"/>
        <v>11347494196.50031</v>
      </c>
      <c r="V300" s="43"/>
      <c r="W300" s="48">
        <f t="shared" si="58"/>
        <v>11350450568.98055</v>
      </c>
      <c r="X300" s="48">
        <f t="shared" si="58"/>
        <v>11350450568.98055</v>
      </c>
      <c r="Y300" s="43"/>
      <c r="Z300" s="48">
        <f t="shared" si="59"/>
        <v>35004291.92773648</v>
      </c>
      <c r="AA300" s="48">
        <f t="shared" si="59"/>
        <v>35004291.92773648</v>
      </c>
      <c r="AB300" s="43"/>
      <c r="AC300" s="48">
        <f t="shared" si="60"/>
        <v>82371653.11812444</v>
      </c>
      <c r="AD300" s="48">
        <f t="shared" si="60"/>
        <v>82371653.11812444</v>
      </c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</row>
    <row r="301" spans="1:55" ht="12.75">
      <c r="A301" s="43">
        <f t="shared" si="51"/>
        <v>-779994</v>
      </c>
      <c r="B301" s="44">
        <f t="shared" si="51"/>
        <v>-78</v>
      </c>
      <c r="C301" s="44">
        <f t="shared" si="51"/>
        <v>6</v>
      </c>
      <c r="D301" s="45">
        <f t="shared" si="52"/>
        <v>0.454</v>
      </c>
      <c r="E301" s="44">
        <f t="shared" si="53"/>
        <v>18445</v>
      </c>
      <c r="F301" s="44" t="str">
        <f t="shared" si="53"/>
        <v>Choco</v>
      </c>
      <c r="G301" s="44" t="str">
        <f t="shared" si="53"/>
        <v>Departmen</v>
      </c>
      <c r="H301" s="46">
        <f t="shared" si="53"/>
        <v>32033</v>
      </c>
      <c r="I301" s="43"/>
      <c r="J301" s="49">
        <f t="shared" si="54"/>
        <v>32038.323840429992</v>
      </c>
      <c r="K301" s="48">
        <f t="shared" si="55"/>
        <v>5577.30857964</v>
      </c>
      <c r="L301" s="45">
        <f t="shared" si="54"/>
        <v>4743.174</v>
      </c>
      <c r="M301" s="43">
        <f t="shared" si="54"/>
        <v>12284.82066</v>
      </c>
      <c r="N301" s="46">
        <f t="shared" si="56"/>
        <v>333714</v>
      </c>
      <c r="O301" s="48">
        <f t="shared" si="56"/>
        <v>8.591156017816049</v>
      </c>
      <c r="P301" s="43">
        <f t="shared" si="56"/>
        <v>-779994</v>
      </c>
      <c r="Q301" s="43">
        <f t="shared" si="56"/>
        <v>1</v>
      </c>
      <c r="R301" s="43">
        <f t="shared" si="57"/>
        <v>0</v>
      </c>
      <c r="S301" s="49">
        <f t="shared" si="57"/>
        <v>32038.323840429992</v>
      </c>
      <c r="T301" s="49">
        <f t="shared" si="57"/>
        <v>0</v>
      </c>
      <c r="U301" s="51">
        <f t="shared" si="57"/>
        <v>10691637202.085255</v>
      </c>
      <c r="V301" s="43"/>
      <c r="W301" s="48">
        <f t="shared" si="58"/>
        <v>10694422703.575329</v>
      </c>
      <c r="X301" s="48">
        <f t="shared" si="58"/>
        <v>10694422703.575329</v>
      </c>
      <c r="Y301" s="43"/>
      <c r="Z301" s="48">
        <f t="shared" si="59"/>
        <v>32981130.752431992</v>
      </c>
      <c r="AA301" s="48">
        <f t="shared" si="59"/>
        <v>32981130.752431992</v>
      </c>
      <c r="AB301" s="43"/>
      <c r="AC301" s="48">
        <f t="shared" si="60"/>
        <v>77610776.05544092</v>
      </c>
      <c r="AD301" s="48">
        <f t="shared" si="60"/>
        <v>77610776.05544092</v>
      </c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</row>
    <row r="302" spans="1:55" ht="12.75">
      <c r="A302" s="43">
        <f t="shared" si="51"/>
        <v>-779992</v>
      </c>
      <c r="B302" s="44">
        <f t="shared" si="51"/>
        <v>-78</v>
      </c>
      <c r="C302" s="44">
        <f t="shared" si="51"/>
        <v>8</v>
      </c>
      <c r="D302" s="45">
        <f t="shared" si="52"/>
        <v>0.146</v>
      </c>
      <c r="E302" s="44">
        <f t="shared" si="53"/>
        <v>18443</v>
      </c>
      <c r="F302" s="44" t="str">
        <f t="shared" si="53"/>
        <v>Choco</v>
      </c>
      <c r="G302" s="44" t="str">
        <f t="shared" si="53"/>
        <v>Departmen</v>
      </c>
      <c r="H302" s="46">
        <f t="shared" si="53"/>
        <v>20580</v>
      </c>
      <c r="I302" s="43"/>
      <c r="J302" s="49">
        <f t="shared" si="54"/>
        <v>20583.420367622428</v>
      </c>
      <c r="K302" s="48">
        <f t="shared" si="55"/>
        <v>1785.3596494999997</v>
      </c>
      <c r="L302" s="45">
        <f t="shared" si="54"/>
        <v>4721.425</v>
      </c>
      <c r="M302" s="43">
        <f t="shared" si="54"/>
        <v>12228.490749999999</v>
      </c>
      <c r="N302" s="46">
        <f t="shared" si="56"/>
        <v>333714</v>
      </c>
      <c r="O302" s="48">
        <f t="shared" si="56"/>
        <v>8.591156017816049</v>
      </c>
      <c r="P302" s="43">
        <f t="shared" si="56"/>
        <v>-779992</v>
      </c>
      <c r="Q302" s="43">
        <f t="shared" si="56"/>
        <v>1</v>
      </c>
      <c r="R302" s="43">
        <f t="shared" si="57"/>
        <v>0</v>
      </c>
      <c r="S302" s="49">
        <f t="shared" si="57"/>
        <v>20583.420367622428</v>
      </c>
      <c r="T302" s="49">
        <f t="shared" si="57"/>
        <v>0</v>
      </c>
      <c r="U302" s="51">
        <f t="shared" si="57"/>
        <v>6868975544.560751</v>
      </c>
      <c r="V302" s="43"/>
      <c r="W302" s="48">
        <f t="shared" si="58"/>
        <v>6870765124.702034</v>
      </c>
      <c r="X302" s="48">
        <f t="shared" si="58"/>
        <v>6870765124.702034</v>
      </c>
      <c r="Y302" s="43"/>
      <c r="Z302" s="48">
        <f t="shared" si="59"/>
        <v>21189138.416166153</v>
      </c>
      <c r="AA302" s="48">
        <f t="shared" si="59"/>
        <v>21189138.416166153</v>
      </c>
      <c r="AB302" s="43"/>
      <c r="AC302" s="48">
        <f t="shared" si="60"/>
        <v>49862010.15268548</v>
      </c>
      <c r="AD302" s="48">
        <f t="shared" si="60"/>
        <v>49862010.15268548</v>
      </c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</row>
    <row r="303" spans="1:55" ht="12.75">
      <c r="A303" s="43">
        <f t="shared" si="51"/>
        <v>-769991</v>
      </c>
      <c r="B303" s="44">
        <f t="shared" si="51"/>
        <v>-77</v>
      </c>
      <c r="C303" s="44">
        <f t="shared" si="51"/>
        <v>9</v>
      </c>
      <c r="D303" s="45">
        <f t="shared" si="52"/>
        <v>0.066</v>
      </c>
      <c r="E303" s="44">
        <f t="shared" si="53"/>
        <v>18622</v>
      </c>
      <c r="F303" s="44" t="str">
        <f t="shared" si="53"/>
        <v>Cordoba</v>
      </c>
      <c r="G303" s="44" t="str">
        <f t="shared" si="53"/>
        <v>Departmen</v>
      </c>
      <c r="H303" s="46">
        <f t="shared" si="53"/>
        <v>52368</v>
      </c>
      <c r="I303" s="43"/>
      <c r="J303" s="49">
        <f t="shared" si="54"/>
        <v>52376.703489390246</v>
      </c>
      <c r="K303" s="48">
        <f t="shared" si="55"/>
        <v>804.8521866000001</v>
      </c>
      <c r="L303" s="45">
        <f t="shared" si="54"/>
        <v>4708.39</v>
      </c>
      <c r="M303" s="43">
        <f t="shared" si="54"/>
        <v>12194.7301</v>
      </c>
      <c r="N303" s="46">
        <f t="shared" si="56"/>
        <v>389246</v>
      </c>
      <c r="O303" s="48">
        <f t="shared" si="56"/>
        <v>46.748335802617724</v>
      </c>
      <c r="P303" s="43">
        <f t="shared" si="56"/>
        <v>-769991</v>
      </c>
      <c r="Q303" s="43">
        <f t="shared" si="56"/>
        <v>1</v>
      </c>
      <c r="R303" s="43">
        <f t="shared" si="57"/>
        <v>0</v>
      </c>
      <c r="S303" s="49">
        <f t="shared" si="57"/>
        <v>52376.703489390246</v>
      </c>
      <c r="T303" s="49">
        <f t="shared" si="57"/>
        <v>0</v>
      </c>
      <c r="U303" s="51">
        <f t="shared" si="57"/>
        <v>20387422326.431194</v>
      </c>
      <c r="V303" s="43"/>
      <c r="W303" s="48">
        <f t="shared" si="58"/>
        <v>20392733879.207973</v>
      </c>
      <c r="X303" s="48">
        <f t="shared" si="58"/>
        <v>20392733879.207973</v>
      </c>
      <c r="Y303" s="43"/>
      <c r="Z303" s="48">
        <f t="shared" si="59"/>
        <v>62890297.224258244</v>
      </c>
      <c r="AA303" s="48">
        <f t="shared" si="59"/>
        <v>62890297.224258244</v>
      </c>
      <c r="AB303" s="43"/>
      <c r="AC303" s="48">
        <f t="shared" si="60"/>
        <v>147992644.96327516</v>
      </c>
      <c r="AD303" s="48">
        <f t="shared" si="60"/>
        <v>147992644.96327516</v>
      </c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</row>
    <row r="304" spans="1:55" ht="12.75">
      <c r="A304" s="43">
        <f t="shared" si="51"/>
        <v>-760001</v>
      </c>
      <c r="B304" s="44">
        <f t="shared" si="51"/>
        <v>-76</v>
      </c>
      <c r="C304" s="44">
        <f t="shared" si="51"/>
        <v>-1</v>
      </c>
      <c r="D304" s="45">
        <f t="shared" si="52"/>
        <v>0.038</v>
      </c>
      <c r="E304" s="44">
        <f t="shared" si="53"/>
        <v>18812</v>
      </c>
      <c r="F304" s="44" t="str">
        <f t="shared" si="53"/>
        <v>Putumayo</v>
      </c>
      <c r="G304" s="44" t="str">
        <f t="shared" si="53"/>
        <v>Departmen</v>
      </c>
      <c r="H304" s="46">
        <f t="shared" si="53"/>
        <v>689</v>
      </c>
      <c r="I304" s="43"/>
      <c r="J304" s="49">
        <f t="shared" si="54"/>
        <v>689.1145108499443</v>
      </c>
      <c r="K304" s="48">
        <f t="shared" si="55"/>
        <v>469.8255856</v>
      </c>
      <c r="L304" s="45">
        <f t="shared" si="54"/>
        <v>4773.68</v>
      </c>
      <c r="M304" s="43">
        <f t="shared" si="54"/>
        <v>12363.8312</v>
      </c>
      <c r="N304" s="46">
        <f t="shared" si="56"/>
        <v>332607</v>
      </c>
      <c r="O304" s="48">
        <f t="shared" si="56"/>
        <v>10.068714895519845</v>
      </c>
      <c r="P304" s="43">
        <f t="shared" si="56"/>
        <v>-760001</v>
      </c>
      <c r="Q304" s="43">
        <f t="shared" si="56"/>
        <v>1</v>
      </c>
      <c r="R304" s="43">
        <f t="shared" si="57"/>
        <v>0</v>
      </c>
      <c r="S304" s="49">
        <f t="shared" si="57"/>
        <v>689.1145108499443</v>
      </c>
      <c r="T304" s="49">
        <f t="shared" si="57"/>
        <v>0</v>
      </c>
      <c r="U304" s="51">
        <f t="shared" si="57"/>
        <v>229204310.11026743</v>
      </c>
      <c r="V304" s="43"/>
      <c r="W304" s="48">
        <f t="shared" si="58"/>
        <v>229264024.90747538</v>
      </c>
      <c r="X304" s="48">
        <f t="shared" si="58"/>
        <v>229264024.90747538</v>
      </c>
      <c r="Y304" s="43"/>
      <c r="Z304" s="48">
        <f t="shared" si="59"/>
        <v>707040.2014102518</v>
      </c>
      <c r="AA304" s="48">
        <f t="shared" si="59"/>
        <v>707040.2014102518</v>
      </c>
      <c r="AB304" s="43"/>
      <c r="AC304" s="48">
        <f t="shared" si="60"/>
        <v>1663797.98029813</v>
      </c>
      <c r="AD304" s="48">
        <f t="shared" si="60"/>
        <v>1663797.98029813</v>
      </c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</row>
    <row r="305" spans="1:55" ht="12.75">
      <c r="A305" s="43">
        <f t="shared" si="51"/>
        <v>-759994</v>
      </c>
      <c r="B305" s="44">
        <f t="shared" si="51"/>
        <v>-76</v>
      </c>
      <c r="C305" s="44">
        <f t="shared" si="51"/>
        <v>6</v>
      </c>
      <c r="D305" s="45">
        <f t="shared" si="52"/>
        <v>1</v>
      </c>
      <c r="E305" s="44">
        <f t="shared" si="53"/>
        <v>18805</v>
      </c>
      <c r="F305" s="44" t="str">
        <f t="shared" si="53"/>
        <v>Antioquia</v>
      </c>
      <c r="G305" s="44" t="str">
        <f t="shared" si="53"/>
        <v>Departmen</v>
      </c>
      <c r="H305" s="46">
        <f t="shared" si="53"/>
        <v>3230491</v>
      </c>
      <c r="I305" s="43"/>
      <c r="J305" s="49">
        <f t="shared" si="54"/>
        <v>3231027.903149706</v>
      </c>
      <c r="K305" s="48">
        <f t="shared" si="55"/>
        <v>12284.82066</v>
      </c>
      <c r="L305" s="45">
        <f t="shared" si="54"/>
        <v>4743.174</v>
      </c>
      <c r="M305" s="43">
        <f t="shared" si="54"/>
        <v>12284.82066</v>
      </c>
      <c r="N305" s="46">
        <f t="shared" si="56"/>
        <v>853744</v>
      </c>
      <c r="O305" s="48">
        <f t="shared" si="56"/>
        <v>72.23585392007931</v>
      </c>
      <c r="P305" s="43">
        <f t="shared" si="56"/>
        <v>-759994</v>
      </c>
      <c r="Q305" s="43">
        <f t="shared" si="56"/>
        <v>1</v>
      </c>
      <c r="R305" s="43">
        <f t="shared" si="57"/>
        <v>0</v>
      </c>
      <c r="S305" s="49">
        <f t="shared" si="57"/>
        <v>3231027.903149706</v>
      </c>
      <c r="T305" s="49">
        <f t="shared" si="57"/>
        <v>0</v>
      </c>
      <c r="U305" s="51">
        <f t="shared" si="57"/>
        <v>2758470686146.6426</v>
      </c>
      <c r="V305" s="43"/>
      <c r="W305" s="48">
        <f t="shared" si="58"/>
        <v>2759189352900.981</v>
      </c>
      <c r="X305" s="48">
        <f t="shared" si="58"/>
        <v>2759189352900.981</v>
      </c>
      <c r="Y305" s="43"/>
      <c r="Z305" s="48">
        <f t="shared" si="59"/>
        <v>8509218995.834363</v>
      </c>
      <c r="AA305" s="48">
        <f t="shared" si="59"/>
        <v>8509218995.834363</v>
      </c>
      <c r="AB305" s="43"/>
      <c r="AC305" s="48">
        <f t="shared" si="60"/>
        <v>20023785565.43902</v>
      </c>
      <c r="AD305" s="48">
        <f t="shared" si="60"/>
        <v>20023785565.43902</v>
      </c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</row>
    <row r="306" spans="1:55" ht="12.75">
      <c r="A306" s="43">
        <f t="shared" si="51"/>
        <v>-750002</v>
      </c>
      <c r="B306" s="44">
        <f t="shared" si="51"/>
        <v>-75</v>
      </c>
      <c r="C306" s="44">
        <f t="shared" si="51"/>
        <v>-2</v>
      </c>
      <c r="D306" s="45">
        <f t="shared" si="52"/>
        <v>0.016</v>
      </c>
      <c r="E306" s="44">
        <f t="shared" si="53"/>
        <v>18993</v>
      </c>
      <c r="F306" s="44" t="str">
        <f t="shared" si="53"/>
        <v>Amazonas</v>
      </c>
      <c r="G306" s="44" t="str">
        <f t="shared" si="53"/>
        <v>Departmen</v>
      </c>
      <c r="H306" s="46">
        <f t="shared" si="53"/>
        <v>43</v>
      </c>
      <c r="I306" s="43"/>
      <c r="J306" s="49">
        <f t="shared" si="54"/>
        <v>43.007146540707694</v>
      </c>
      <c r="K306" s="48">
        <f t="shared" si="55"/>
        <v>197.76096256</v>
      </c>
      <c r="L306" s="45">
        <f t="shared" si="54"/>
        <v>4772.224</v>
      </c>
      <c r="M306" s="43">
        <f t="shared" si="54"/>
        <v>12360.060159999999</v>
      </c>
      <c r="N306" s="46">
        <f t="shared" si="56"/>
        <v>392796</v>
      </c>
      <c r="O306" s="48">
        <f t="shared" si="56"/>
        <v>0.5045271949738838</v>
      </c>
      <c r="P306" s="43">
        <f t="shared" si="56"/>
        <v>-750002</v>
      </c>
      <c r="Q306" s="43">
        <f t="shared" si="56"/>
        <v>1</v>
      </c>
      <c r="R306" s="43">
        <f t="shared" si="57"/>
        <v>0</v>
      </c>
      <c r="S306" s="49">
        <f t="shared" si="57"/>
        <v>43.007146540707694</v>
      </c>
      <c r="T306" s="49">
        <f t="shared" si="57"/>
        <v>0</v>
      </c>
      <c r="U306" s="51">
        <f t="shared" si="57"/>
        <v>16893035.13260382</v>
      </c>
      <c r="V306" s="43"/>
      <c r="W306" s="48">
        <f t="shared" si="58"/>
        <v>16897436.28966184</v>
      </c>
      <c r="X306" s="48">
        <f t="shared" si="58"/>
        <v>16897436.28966184</v>
      </c>
      <c r="Y306" s="43"/>
      <c r="Z306" s="48">
        <f t="shared" si="59"/>
        <v>52110.95269910293</v>
      </c>
      <c r="AA306" s="48">
        <f t="shared" si="59"/>
        <v>52110.95269910293</v>
      </c>
      <c r="AB306" s="43"/>
      <c r="AC306" s="48">
        <f t="shared" si="60"/>
        <v>122626.82896848599</v>
      </c>
      <c r="AD306" s="48">
        <f t="shared" si="60"/>
        <v>122626.82896848599</v>
      </c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</row>
    <row r="307" spans="1:55" ht="12.75">
      <c r="A307" s="43">
        <f t="shared" si="51"/>
        <v>-740003</v>
      </c>
      <c r="B307" s="44">
        <f t="shared" si="51"/>
        <v>-74</v>
      </c>
      <c r="C307" s="44">
        <f t="shared" si="51"/>
        <v>-3</v>
      </c>
      <c r="D307" s="45">
        <f t="shared" si="52"/>
        <v>0.034</v>
      </c>
      <c r="E307" s="44">
        <f t="shared" si="53"/>
        <v>19174</v>
      </c>
      <c r="F307" s="44" t="str">
        <f t="shared" si="53"/>
        <v>Amazonas</v>
      </c>
      <c r="G307" s="44" t="str">
        <f t="shared" si="53"/>
        <v>Departmen</v>
      </c>
      <c r="H307" s="46">
        <f t="shared" si="53"/>
        <v>122</v>
      </c>
      <c r="I307" s="43"/>
      <c r="J307" s="49">
        <f t="shared" si="54"/>
        <v>122.02027623177533</v>
      </c>
      <c r="K307" s="48">
        <f t="shared" si="55"/>
        <v>419.98605502000004</v>
      </c>
      <c r="L307" s="45">
        <f t="shared" si="54"/>
        <v>4769.317</v>
      </c>
      <c r="M307" s="43">
        <f t="shared" si="54"/>
        <v>12352.53103</v>
      </c>
      <c r="N307" s="46">
        <f t="shared" si="56"/>
        <v>392796</v>
      </c>
      <c r="O307" s="48">
        <f t="shared" si="56"/>
        <v>0.5045271949738838</v>
      </c>
      <c r="P307" s="43">
        <f t="shared" si="56"/>
        <v>-740003</v>
      </c>
      <c r="Q307" s="43">
        <f t="shared" si="56"/>
        <v>1</v>
      </c>
      <c r="R307" s="43">
        <f t="shared" si="57"/>
        <v>0</v>
      </c>
      <c r="S307" s="49">
        <f t="shared" si="57"/>
        <v>122.02027623177533</v>
      </c>
      <c r="T307" s="49">
        <f t="shared" si="57"/>
        <v>0</v>
      </c>
      <c r="U307" s="51">
        <f t="shared" si="57"/>
        <v>47929076.42273642</v>
      </c>
      <c r="V307" s="43"/>
      <c r="W307" s="48">
        <f t="shared" si="58"/>
        <v>47941563.42648243</v>
      </c>
      <c r="X307" s="48">
        <f t="shared" si="58"/>
        <v>47941563.42648243</v>
      </c>
      <c r="Y307" s="43"/>
      <c r="Z307" s="48">
        <f t="shared" si="59"/>
        <v>147849.6797509432</v>
      </c>
      <c r="AA307" s="48">
        <f t="shared" si="59"/>
        <v>147849.6797509432</v>
      </c>
      <c r="AB307" s="43"/>
      <c r="AC307" s="48">
        <f t="shared" si="60"/>
        <v>347917.9798640766</v>
      </c>
      <c r="AD307" s="48">
        <f t="shared" si="60"/>
        <v>347917.9798640766</v>
      </c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</row>
    <row r="308" spans="1:55" ht="12.75">
      <c r="A308" s="43">
        <f t="shared" si="51"/>
        <v>-740002</v>
      </c>
      <c r="B308" s="44">
        <f t="shared" si="51"/>
        <v>-74</v>
      </c>
      <c r="C308" s="44">
        <f t="shared" si="51"/>
        <v>-2</v>
      </c>
      <c r="D308" s="45">
        <f t="shared" si="52"/>
        <v>0.568</v>
      </c>
      <c r="E308" s="44">
        <f t="shared" si="53"/>
        <v>19173</v>
      </c>
      <c r="F308" s="44" t="str">
        <f t="shared" si="53"/>
        <v>Amazonas</v>
      </c>
      <c r="G308" s="44" t="str">
        <f t="shared" si="53"/>
        <v>Departmen</v>
      </c>
      <c r="H308" s="46">
        <f t="shared" si="53"/>
        <v>1457</v>
      </c>
      <c r="I308" s="43"/>
      <c r="J308" s="49">
        <f t="shared" si="54"/>
        <v>1457.2421513909562</v>
      </c>
      <c r="K308" s="48">
        <f t="shared" si="55"/>
        <v>7020.514170879999</v>
      </c>
      <c r="L308" s="45">
        <f t="shared" si="54"/>
        <v>4772.224</v>
      </c>
      <c r="M308" s="43">
        <f t="shared" si="54"/>
        <v>12360.060159999999</v>
      </c>
      <c r="N308" s="46">
        <f t="shared" si="56"/>
        <v>392796</v>
      </c>
      <c r="O308" s="48">
        <f t="shared" si="56"/>
        <v>0.5045271949738838</v>
      </c>
      <c r="P308" s="43">
        <f t="shared" si="56"/>
        <v>-740002</v>
      </c>
      <c r="Q308" s="43">
        <f t="shared" si="56"/>
        <v>1</v>
      </c>
      <c r="R308" s="43">
        <f t="shared" si="57"/>
        <v>0</v>
      </c>
      <c r="S308" s="49">
        <f t="shared" si="57"/>
        <v>1457.2421513909562</v>
      </c>
      <c r="T308" s="49">
        <f t="shared" si="57"/>
        <v>0</v>
      </c>
      <c r="U308" s="51">
        <f t="shared" si="57"/>
        <v>572398888.097762</v>
      </c>
      <c r="V308" s="43"/>
      <c r="W308" s="48">
        <f t="shared" si="58"/>
        <v>572548015.675286</v>
      </c>
      <c r="X308" s="48">
        <f t="shared" si="58"/>
        <v>572548015.675286</v>
      </c>
      <c r="Y308" s="43"/>
      <c r="Z308" s="48">
        <f t="shared" si="59"/>
        <v>1765712.9786649528</v>
      </c>
      <c r="AA308" s="48">
        <f t="shared" si="59"/>
        <v>1765712.9786649528</v>
      </c>
      <c r="AB308" s="43"/>
      <c r="AC308" s="48">
        <f t="shared" si="60"/>
        <v>4155053.2513275375</v>
      </c>
      <c r="AD308" s="48">
        <f t="shared" si="60"/>
        <v>4155053.2513275375</v>
      </c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</row>
    <row r="309" spans="1:55" ht="12.75">
      <c r="A309" s="43">
        <f t="shared" si="51"/>
        <v>-739997</v>
      </c>
      <c r="B309" s="44">
        <f t="shared" si="51"/>
        <v>-74</v>
      </c>
      <c r="C309" s="44">
        <f t="shared" si="51"/>
        <v>3</v>
      </c>
      <c r="D309" s="45">
        <f t="shared" si="52"/>
        <v>1</v>
      </c>
      <c r="E309" s="44">
        <f t="shared" si="53"/>
        <v>19168</v>
      </c>
      <c r="F309" s="44" t="str">
        <f t="shared" si="53"/>
        <v>Meta</v>
      </c>
      <c r="G309" s="44" t="str">
        <f t="shared" si="53"/>
        <v>Departmen</v>
      </c>
      <c r="H309" s="46">
        <f t="shared" si="53"/>
        <v>162612</v>
      </c>
      <c r="I309" s="43"/>
      <c r="J309" s="49">
        <f t="shared" si="54"/>
        <v>162639.0258901758</v>
      </c>
      <c r="K309" s="48">
        <f t="shared" si="55"/>
        <v>12341.241219999998</v>
      </c>
      <c r="L309" s="45">
        <f t="shared" si="54"/>
        <v>4764.958</v>
      </c>
      <c r="M309" s="43">
        <f t="shared" si="54"/>
        <v>12341.241219999998</v>
      </c>
      <c r="N309" s="46">
        <f t="shared" si="56"/>
        <v>751865</v>
      </c>
      <c r="O309" s="48">
        <f t="shared" si="56"/>
        <v>6.767220755988341</v>
      </c>
      <c r="P309" s="43">
        <f t="shared" si="56"/>
        <v>-739997</v>
      </c>
      <c r="Q309" s="43">
        <f t="shared" si="56"/>
        <v>1</v>
      </c>
      <c r="R309" s="43">
        <f t="shared" si="57"/>
        <v>0</v>
      </c>
      <c r="S309" s="49">
        <f t="shared" si="57"/>
        <v>162639.0258901758</v>
      </c>
      <c r="T309" s="49">
        <f t="shared" si="57"/>
        <v>0</v>
      </c>
      <c r="U309" s="51">
        <f t="shared" si="57"/>
        <v>122282591200.91704</v>
      </c>
      <c r="V309" s="43"/>
      <c r="W309" s="48">
        <f t="shared" si="58"/>
        <v>122314449590.19476</v>
      </c>
      <c r="X309" s="48">
        <f t="shared" si="58"/>
        <v>122314449590.19476</v>
      </c>
      <c r="Y309" s="43"/>
      <c r="Z309" s="48">
        <f t="shared" si="59"/>
        <v>377212400.02018124</v>
      </c>
      <c r="AA309" s="48">
        <f t="shared" si="59"/>
        <v>377212400.02018124</v>
      </c>
      <c r="AB309" s="43"/>
      <c r="AC309" s="48">
        <f t="shared" si="60"/>
        <v>887651406.5892942</v>
      </c>
      <c r="AD309" s="48">
        <f t="shared" si="60"/>
        <v>887651406.5892942</v>
      </c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</row>
    <row r="310" spans="1:55" ht="12.75">
      <c r="A310" s="43">
        <f t="shared" si="51"/>
        <v>-730003</v>
      </c>
      <c r="B310" s="44">
        <f t="shared" si="51"/>
        <v>-73</v>
      </c>
      <c r="C310" s="44">
        <f t="shared" si="51"/>
        <v>-3</v>
      </c>
      <c r="D310" s="45">
        <f t="shared" si="52"/>
        <v>0.448</v>
      </c>
      <c r="E310" s="44">
        <f t="shared" si="53"/>
        <v>19354</v>
      </c>
      <c r="F310" s="44" t="str">
        <f t="shared" si="53"/>
        <v>Amazonas</v>
      </c>
      <c r="G310" s="44" t="str">
        <f t="shared" si="53"/>
        <v>Departmen</v>
      </c>
      <c r="H310" s="46">
        <f t="shared" si="53"/>
        <v>817</v>
      </c>
      <c r="I310" s="43"/>
      <c r="J310" s="49">
        <f t="shared" si="54"/>
        <v>817.1357842734462</v>
      </c>
      <c r="K310" s="48">
        <f t="shared" si="55"/>
        <v>5533.93390144</v>
      </c>
      <c r="L310" s="45">
        <f t="shared" si="54"/>
        <v>4769.317</v>
      </c>
      <c r="M310" s="43">
        <f t="shared" si="54"/>
        <v>12352.53103</v>
      </c>
      <c r="N310" s="46">
        <f t="shared" si="56"/>
        <v>392796</v>
      </c>
      <c r="O310" s="48">
        <f t="shared" si="56"/>
        <v>0.5045271949738838</v>
      </c>
      <c r="P310" s="43">
        <f t="shared" si="56"/>
        <v>-730003</v>
      </c>
      <c r="Q310" s="43">
        <f t="shared" si="56"/>
        <v>1</v>
      </c>
      <c r="R310" s="43">
        <f t="shared" si="57"/>
        <v>0</v>
      </c>
      <c r="S310" s="49">
        <f t="shared" si="57"/>
        <v>817.1357842734462</v>
      </c>
      <c r="T310" s="49">
        <f t="shared" si="57"/>
        <v>0</v>
      </c>
      <c r="U310" s="51">
        <f t="shared" si="57"/>
        <v>320967667.5194726</v>
      </c>
      <c r="V310" s="43"/>
      <c r="W310" s="48">
        <f t="shared" si="58"/>
        <v>321051289.50357497</v>
      </c>
      <c r="X310" s="48">
        <f t="shared" si="58"/>
        <v>321051289.50357497</v>
      </c>
      <c r="Y310" s="43"/>
      <c r="Z310" s="48">
        <f t="shared" si="59"/>
        <v>990108.1012829557</v>
      </c>
      <c r="AA310" s="48">
        <f t="shared" si="59"/>
        <v>990108.1012829557</v>
      </c>
      <c r="AB310" s="43"/>
      <c r="AC310" s="48">
        <f t="shared" si="60"/>
        <v>2329909.7504012343</v>
      </c>
      <c r="AD310" s="48">
        <f t="shared" si="60"/>
        <v>2329909.7504012343</v>
      </c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</row>
    <row r="311" spans="1:55" ht="12.75">
      <c r="A311" s="43">
        <f t="shared" si="51"/>
        <v>-730002</v>
      </c>
      <c r="B311" s="44">
        <f t="shared" si="51"/>
        <v>-73</v>
      </c>
      <c r="C311" s="44">
        <f t="shared" si="51"/>
        <v>-2</v>
      </c>
      <c r="D311" s="45">
        <f t="shared" si="52"/>
        <v>1</v>
      </c>
      <c r="E311" s="44">
        <f t="shared" si="53"/>
        <v>19353</v>
      </c>
      <c r="F311" s="44" t="str">
        <f t="shared" si="53"/>
        <v>Amazonas</v>
      </c>
      <c r="G311" s="44" t="str">
        <f t="shared" si="53"/>
        <v>Departmen</v>
      </c>
      <c r="H311" s="46">
        <f t="shared" si="53"/>
        <v>1577</v>
      </c>
      <c r="I311" s="43"/>
      <c r="J311" s="49">
        <f t="shared" si="54"/>
        <v>1577.2620952254892</v>
      </c>
      <c r="K311" s="48">
        <f t="shared" si="55"/>
        <v>12360.060159999999</v>
      </c>
      <c r="L311" s="45">
        <f t="shared" si="54"/>
        <v>4772.224</v>
      </c>
      <c r="M311" s="43">
        <f t="shared" si="54"/>
        <v>12360.060159999999</v>
      </c>
      <c r="N311" s="46">
        <f t="shared" si="56"/>
        <v>392796</v>
      </c>
      <c r="O311" s="48">
        <f t="shared" si="56"/>
        <v>0.5045271949738838</v>
      </c>
      <c r="P311" s="43">
        <f t="shared" si="56"/>
        <v>-730002</v>
      </c>
      <c r="Q311" s="43">
        <f t="shared" si="56"/>
        <v>1</v>
      </c>
      <c r="R311" s="43">
        <f t="shared" si="57"/>
        <v>0</v>
      </c>
      <c r="S311" s="49">
        <f t="shared" si="57"/>
        <v>1577.2620952254892</v>
      </c>
      <c r="T311" s="49">
        <f t="shared" si="57"/>
        <v>0</v>
      </c>
      <c r="U311" s="51">
        <f t="shared" si="57"/>
        <v>619542241.9561913</v>
      </c>
      <c r="V311" s="43"/>
      <c r="W311" s="48">
        <f t="shared" si="58"/>
        <v>619703651.832482</v>
      </c>
      <c r="X311" s="48">
        <f t="shared" si="58"/>
        <v>619703651.832482</v>
      </c>
      <c r="Y311" s="43"/>
      <c r="Z311" s="48">
        <f t="shared" si="59"/>
        <v>1911138.8931740776</v>
      </c>
      <c r="AA311" s="48">
        <f t="shared" si="59"/>
        <v>1911138.8931740776</v>
      </c>
      <c r="AB311" s="43"/>
      <c r="AC311" s="48">
        <f t="shared" si="60"/>
        <v>4497267.65775122</v>
      </c>
      <c r="AD311" s="48">
        <f t="shared" si="60"/>
        <v>4497267.65775122</v>
      </c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</row>
    <row r="312" spans="1:55" ht="12.75">
      <c r="A312" s="43">
        <f t="shared" si="51"/>
        <v>-729997</v>
      </c>
      <c r="B312" s="44">
        <f t="shared" si="51"/>
        <v>-73</v>
      </c>
      <c r="C312" s="44">
        <f t="shared" si="51"/>
        <v>3</v>
      </c>
      <c r="D312" s="45">
        <f t="shared" si="52"/>
        <v>1</v>
      </c>
      <c r="E312" s="44">
        <f t="shared" si="53"/>
        <v>19348</v>
      </c>
      <c r="F312" s="44" t="str">
        <f t="shared" si="53"/>
        <v>Meta</v>
      </c>
      <c r="G312" s="44" t="str">
        <f t="shared" si="53"/>
        <v>Departmen</v>
      </c>
      <c r="H312" s="46">
        <f t="shared" si="53"/>
        <v>24600</v>
      </c>
      <c r="I312" s="43"/>
      <c r="J312" s="49">
        <f t="shared" si="54"/>
        <v>24604.088486079287</v>
      </c>
      <c r="K312" s="48">
        <f t="shared" si="55"/>
        <v>12341.241219999998</v>
      </c>
      <c r="L312" s="45">
        <f t="shared" si="54"/>
        <v>4764.958</v>
      </c>
      <c r="M312" s="43">
        <f t="shared" si="54"/>
        <v>12341.241219999998</v>
      </c>
      <c r="N312" s="46">
        <f t="shared" si="56"/>
        <v>751865</v>
      </c>
      <c r="O312" s="48">
        <f t="shared" si="56"/>
        <v>6.767220755988341</v>
      </c>
      <c r="P312" s="43">
        <f t="shared" si="56"/>
        <v>-729997</v>
      </c>
      <c r="Q312" s="43">
        <f t="shared" si="56"/>
        <v>1</v>
      </c>
      <c r="R312" s="43">
        <f t="shared" si="57"/>
        <v>0</v>
      </c>
      <c r="S312" s="49">
        <f t="shared" si="57"/>
        <v>24604.088486079287</v>
      </c>
      <c r="T312" s="49">
        <f t="shared" si="57"/>
        <v>0</v>
      </c>
      <c r="U312" s="51">
        <f t="shared" si="57"/>
        <v>18498952989.586002</v>
      </c>
      <c r="V312" s="43"/>
      <c r="W312" s="48">
        <f t="shared" si="58"/>
        <v>18503772537.812653</v>
      </c>
      <c r="X312" s="48">
        <f t="shared" si="58"/>
        <v>18503772537.812653</v>
      </c>
      <c r="Y312" s="43"/>
      <c r="Z312" s="48">
        <f t="shared" si="59"/>
        <v>57064823.26332902</v>
      </c>
      <c r="AA312" s="48">
        <f t="shared" si="59"/>
        <v>57064823.26332902</v>
      </c>
      <c r="AB312" s="43"/>
      <c r="AC312" s="48">
        <f t="shared" si="60"/>
        <v>134284213.97004303</v>
      </c>
      <c r="AD312" s="48">
        <f t="shared" si="60"/>
        <v>134284213.97004303</v>
      </c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</row>
    <row r="313" spans="1:55" ht="12.75">
      <c r="A313" s="43">
        <f t="shared" si="51"/>
        <v>-729992</v>
      </c>
      <c r="B313" s="44">
        <f t="shared" si="51"/>
        <v>-73</v>
      </c>
      <c r="C313" s="44">
        <f t="shared" si="51"/>
        <v>8</v>
      </c>
      <c r="D313" s="45">
        <f t="shared" si="52"/>
        <v>0.468</v>
      </c>
      <c r="E313" s="44">
        <f t="shared" si="53"/>
        <v>19343</v>
      </c>
      <c r="F313" s="44" t="str">
        <f t="shared" si="53"/>
        <v>Norde de</v>
      </c>
      <c r="G313" s="44" t="str">
        <f t="shared" si="53"/>
        <v>Departmen</v>
      </c>
      <c r="H313" s="46">
        <f t="shared" si="53"/>
        <v>485270</v>
      </c>
      <c r="I313" s="43"/>
      <c r="J313" s="49">
        <f t="shared" si="54"/>
        <v>485350.65120486566</v>
      </c>
      <c r="K313" s="48">
        <f t="shared" si="55"/>
        <v>5722.933671</v>
      </c>
      <c r="L313" s="45">
        <f t="shared" si="54"/>
        <v>4721.425</v>
      </c>
      <c r="M313" s="43">
        <f t="shared" si="54"/>
        <v>12228.490749999999</v>
      </c>
      <c r="N313" s="46">
        <f t="shared" si="56"/>
        <v>418231</v>
      </c>
      <c r="O313" s="48">
        <f t="shared" si="56"/>
        <v>49.480312930476146</v>
      </c>
      <c r="P313" s="43">
        <f t="shared" si="56"/>
        <v>-729992</v>
      </c>
      <c r="Q313" s="43">
        <f t="shared" si="56"/>
        <v>1</v>
      </c>
      <c r="R313" s="43">
        <f t="shared" si="57"/>
        <v>0</v>
      </c>
      <c r="S313" s="49">
        <f t="shared" si="57"/>
        <v>485350.65120486566</v>
      </c>
      <c r="T313" s="49">
        <f t="shared" si="57"/>
        <v>0</v>
      </c>
      <c r="U313" s="51">
        <f t="shared" si="57"/>
        <v>202988688204.06216</v>
      </c>
      <c r="V313" s="43"/>
      <c r="W313" s="48">
        <f t="shared" si="58"/>
        <v>203041573022.6146</v>
      </c>
      <c r="X313" s="48">
        <f t="shared" si="58"/>
        <v>203041573022.6146</v>
      </c>
      <c r="Y313" s="43"/>
      <c r="Z313" s="48">
        <f t="shared" si="59"/>
        <v>626171309.4433374</v>
      </c>
      <c r="AA313" s="48">
        <f t="shared" si="59"/>
        <v>626171309.4433374</v>
      </c>
      <c r="AB313" s="43"/>
      <c r="AC313" s="48">
        <f t="shared" si="60"/>
        <v>1473498335.5889192</v>
      </c>
      <c r="AD313" s="48">
        <f t="shared" si="60"/>
        <v>1473498335.5889192</v>
      </c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</row>
    <row r="314" spans="1:55" ht="12.75">
      <c r="A314" s="43">
        <f t="shared" si="51"/>
        <v>-729989</v>
      </c>
      <c r="B314" s="44">
        <f t="shared" si="51"/>
        <v>-73</v>
      </c>
      <c r="C314" s="44">
        <f t="shared" si="51"/>
        <v>11</v>
      </c>
      <c r="D314" s="45">
        <f t="shared" si="52"/>
        <v>0.649</v>
      </c>
      <c r="E314" s="44">
        <f t="shared" si="53"/>
        <v>19340</v>
      </c>
      <c r="F314" s="44" t="str">
        <f t="shared" si="53"/>
        <v>La Guajir</v>
      </c>
      <c r="G314" s="44" t="str">
        <f t="shared" si="53"/>
        <v>Departmen</v>
      </c>
      <c r="H314" s="46">
        <f t="shared" si="53"/>
        <v>165087</v>
      </c>
      <c r="I314" s="43"/>
      <c r="J314" s="49">
        <f t="shared" si="54"/>
        <v>165114.43723176306</v>
      </c>
      <c r="K314" s="48">
        <f t="shared" si="55"/>
        <v>7863.33564093</v>
      </c>
      <c r="L314" s="45">
        <f t="shared" si="54"/>
        <v>4678.023</v>
      </c>
      <c r="M314" s="43">
        <f t="shared" si="54"/>
        <v>12116.07957</v>
      </c>
      <c r="N314" s="46">
        <f t="shared" si="56"/>
        <v>984697</v>
      </c>
      <c r="O314" s="48">
        <f t="shared" si="56"/>
        <v>19.45539085001508</v>
      </c>
      <c r="P314" s="43">
        <f t="shared" si="56"/>
        <v>-729989</v>
      </c>
      <c r="Q314" s="43">
        <f t="shared" si="56"/>
        <v>1</v>
      </c>
      <c r="R314" s="43">
        <f t="shared" si="57"/>
        <v>0</v>
      </c>
      <c r="S314" s="49">
        <f t="shared" si="57"/>
        <v>165114.43723176306</v>
      </c>
      <c r="T314" s="49">
        <f t="shared" si="57"/>
        <v>0</v>
      </c>
      <c r="U314" s="51">
        <f t="shared" si="57"/>
        <v>162587690998.8054</v>
      </c>
      <c r="V314" s="43"/>
      <c r="W314" s="48">
        <f t="shared" si="58"/>
        <v>162630050110.6032</v>
      </c>
      <c r="X314" s="48">
        <f t="shared" si="58"/>
        <v>162630050110.6032</v>
      </c>
      <c r="Y314" s="43"/>
      <c r="Z314" s="48">
        <f t="shared" si="59"/>
        <v>501543944.50662464</v>
      </c>
      <c r="AA314" s="48">
        <f t="shared" si="59"/>
        <v>501543944.50662464</v>
      </c>
      <c r="AB314" s="43"/>
      <c r="AC314" s="48">
        <f t="shared" si="60"/>
        <v>1180226810.634618</v>
      </c>
      <c r="AD314" s="48">
        <f t="shared" si="60"/>
        <v>1180226810.634618</v>
      </c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</row>
    <row r="315" spans="1:55" ht="12.75">
      <c r="A315" s="43">
        <f t="shared" si="51"/>
        <v>-729988</v>
      </c>
      <c r="B315" s="44">
        <f t="shared" si="51"/>
        <v>-73</v>
      </c>
      <c r="C315" s="44">
        <f t="shared" si="51"/>
        <v>12</v>
      </c>
      <c r="D315" s="45">
        <f t="shared" si="52"/>
        <v>0.039</v>
      </c>
      <c r="E315" s="44">
        <f t="shared" si="53"/>
        <v>19339</v>
      </c>
      <c r="F315" s="44" t="str">
        <f t="shared" si="53"/>
        <v>La Guajir</v>
      </c>
      <c r="G315" s="44" t="str">
        <f t="shared" si="53"/>
        <v>Departmen</v>
      </c>
      <c r="H315" s="46">
        <f t="shared" si="53"/>
        <v>3145</v>
      </c>
      <c r="I315" s="43"/>
      <c r="J315" s="49">
        <f t="shared" si="54"/>
        <v>3145.5226946633884</v>
      </c>
      <c r="K315" s="48">
        <f t="shared" si="55"/>
        <v>470.77761003</v>
      </c>
      <c r="L315" s="45">
        <f t="shared" si="54"/>
        <v>4660.703</v>
      </c>
      <c r="M315" s="43">
        <f t="shared" si="54"/>
        <v>12071.22077</v>
      </c>
      <c r="N315" s="46">
        <f t="shared" si="56"/>
        <v>984697</v>
      </c>
      <c r="O315" s="48">
        <f t="shared" si="56"/>
        <v>19.45539085001508</v>
      </c>
      <c r="P315" s="43">
        <f t="shared" si="56"/>
        <v>-729988</v>
      </c>
      <c r="Q315" s="43">
        <f t="shared" si="56"/>
        <v>1</v>
      </c>
      <c r="R315" s="43">
        <f t="shared" si="57"/>
        <v>0</v>
      </c>
      <c r="S315" s="49">
        <f t="shared" si="57"/>
        <v>3145.5226946633884</v>
      </c>
      <c r="T315" s="49">
        <f t="shared" si="57"/>
        <v>0</v>
      </c>
      <c r="U315" s="51">
        <f t="shared" si="57"/>
        <v>3097386760.8669543</v>
      </c>
      <c r="V315" s="43"/>
      <c r="W315" s="48">
        <f t="shared" si="58"/>
        <v>3098193725.7194514</v>
      </c>
      <c r="X315" s="48">
        <f t="shared" si="58"/>
        <v>3098193725.7194514</v>
      </c>
      <c r="Y315" s="43"/>
      <c r="Z315" s="48">
        <f t="shared" si="59"/>
        <v>9554693.618960515</v>
      </c>
      <c r="AA315" s="48">
        <f t="shared" si="59"/>
        <v>9554693.618960515</v>
      </c>
      <c r="AB315" s="43"/>
      <c r="AC315" s="48">
        <f t="shared" si="60"/>
        <v>22483983.10857835</v>
      </c>
      <c r="AD315" s="48">
        <f t="shared" si="60"/>
        <v>22483983.10857835</v>
      </c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</row>
    <row r="316" spans="1:55" ht="12.75">
      <c r="A316" s="43">
        <f t="shared" si="51"/>
        <v>-720003</v>
      </c>
      <c r="B316" s="44">
        <f t="shared" si="51"/>
        <v>-72</v>
      </c>
      <c r="C316" s="44">
        <f t="shared" si="51"/>
        <v>-3</v>
      </c>
      <c r="D316" s="45">
        <f t="shared" si="52"/>
        <v>0.29</v>
      </c>
      <c r="E316" s="44">
        <f t="shared" si="53"/>
        <v>19534</v>
      </c>
      <c r="F316" s="44" t="str">
        <f t="shared" si="53"/>
        <v>Amazonas</v>
      </c>
      <c r="G316" s="44" t="str">
        <f t="shared" si="53"/>
        <v>Departmen</v>
      </c>
      <c r="H316" s="46">
        <f t="shared" si="53"/>
        <v>357</v>
      </c>
      <c r="I316" s="43"/>
      <c r="J316" s="49">
        <f t="shared" si="54"/>
        <v>357.059332907736</v>
      </c>
      <c r="K316" s="48">
        <f t="shared" si="55"/>
        <v>3582.2339986999996</v>
      </c>
      <c r="L316" s="45">
        <f t="shared" si="54"/>
        <v>4769.317</v>
      </c>
      <c r="M316" s="43">
        <f t="shared" si="54"/>
        <v>12352.53103</v>
      </c>
      <c r="N316" s="46">
        <f t="shared" si="56"/>
        <v>392796</v>
      </c>
      <c r="O316" s="48">
        <f t="shared" si="56"/>
        <v>0.5045271949738838</v>
      </c>
      <c r="P316" s="43">
        <f t="shared" si="56"/>
        <v>-720003</v>
      </c>
      <c r="Q316" s="43">
        <f t="shared" si="56"/>
        <v>1</v>
      </c>
      <c r="R316" s="43">
        <f t="shared" si="57"/>
        <v>0</v>
      </c>
      <c r="S316" s="49">
        <f t="shared" si="57"/>
        <v>357.059332907736</v>
      </c>
      <c r="T316" s="49">
        <f t="shared" si="57"/>
        <v>0</v>
      </c>
      <c r="U316" s="51">
        <f t="shared" si="57"/>
        <v>140251477.72882706</v>
      </c>
      <c r="V316" s="43"/>
      <c r="W316" s="48">
        <f t="shared" si="58"/>
        <v>140288017.5676576</v>
      </c>
      <c r="X316" s="48">
        <f t="shared" si="58"/>
        <v>140288017.5676576</v>
      </c>
      <c r="Y316" s="43"/>
      <c r="Z316" s="48">
        <f t="shared" si="59"/>
        <v>432642.09566464525</v>
      </c>
      <c r="AA316" s="48">
        <f t="shared" si="59"/>
        <v>432642.09566464525</v>
      </c>
      <c r="AB316" s="43"/>
      <c r="AC316" s="48">
        <f t="shared" si="60"/>
        <v>1018087.8591104535</v>
      </c>
      <c r="AD316" s="48">
        <f t="shared" si="60"/>
        <v>1018087.8591104535</v>
      </c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</row>
    <row r="317" spans="1:55" ht="12.75">
      <c r="A317" s="43">
        <f t="shared" si="51"/>
        <v>-720002</v>
      </c>
      <c r="B317" s="44">
        <f t="shared" si="51"/>
        <v>-72</v>
      </c>
      <c r="C317" s="44">
        <f t="shared" si="51"/>
        <v>-2</v>
      </c>
      <c r="D317" s="45">
        <f t="shared" si="52"/>
        <v>1</v>
      </c>
      <c r="E317" s="44">
        <f t="shared" si="53"/>
        <v>19533</v>
      </c>
      <c r="F317" s="44" t="str">
        <f t="shared" si="53"/>
        <v>Amazonas</v>
      </c>
      <c r="G317" s="44" t="str">
        <f t="shared" si="53"/>
        <v>Departmen</v>
      </c>
      <c r="H317" s="46">
        <f t="shared" si="53"/>
        <v>791</v>
      </c>
      <c r="I317" s="43"/>
      <c r="J317" s="49">
        <f t="shared" si="54"/>
        <v>791.1314631092974</v>
      </c>
      <c r="K317" s="48">
        <f t="shared" si="55"/>
        <v>12360.060159999999</v>
      </c>
      <c r="L317" s="45">
        <f t="shared" si="54"/>
        <v>4772.224</v>
      </c>
      <c r="M317" s="43">
        <f t="shared" si="54"/>
        <v>12360.060159999999</v>
      </c>
      <c r="N317" s="46">
        <f t="shared" si="56"/>
        <v>392796</v>
      </c>
      <c r="O317" s="48">
        <f t="shared" si="56"/>
        <v>0.5045271949738838</v>
      </c>
      <c r="P317" s="43">
        <f t="shared" si="56"/>
        <v>-720002</v>
      </c>
      <c r="Q317" s="43">
        <f t="shared" si="56"/>
        <v>1</v>
      </c>
      <c r="R317" s="43">
        <f t="shared" si="57"/>
        <v>0</v>
      </c>
      <c r="S317" s="49">
        <f t="shared" si="57"/>
        <v>791.1314631092974</v>
      </c>
      <c r="T317" s="49">
        <f t="shared" si="57"/>
        <v>0</v>
      </c>
      <c r="U317" s="51">
        <f t="shared" si="57"/>
        <v>310753274.1834796</v>
      </c>
      <c r="V317" s="43"/>
      <c r="W317" s="48">
        <f t="shared" si="58"/>
        <v>310834235.0028492</v>
      </c>
      <c r="X317" s="48">
        <f t="shared" si="58"/>
        <v>310834235.0028492</v>
      </c>
      <c r="Y317" s="43"/>
      <c r="Z317" s="48">
        <f t="shared" si="59"/>
        <v>958599.1531393122</v>
      </c>
      <c r="AA317" s="48">
        <f t="shared" si="59"/>
        <v>958599.1531393122</v>
      </c>
      <c r="AB317" s="43"/>
      <c r="AC317" s="48">
        <f t="shared" si="60"/>
        <v>2255763.2956761033</v>
      </c>
      <c r="AD317" s="48">
        <f t="shared" si="60"/>
        <v>2255763.2956761033</v>
      </c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</row>
    <row r="318" spans="1:55" ht="12.75">
      <c r="A318" s="43">
        <f t="shared" si="51"/>
        <v>-719995</v>
      </c>
      <c r="B318" s="44">
        <f t="shared" si="51"/>
        <v>-72</v>
      </c>
      <c r="C318" s="44">
        <f t="shared" si="51"/>
        <v>5</v>
      </c>
      <c r="D318" s="45">
        <f t="shared" si="52"/>
        <v>1</v>
      </c>
      <c r="E318" s="44">
        <f t="shared" si="53"/>
        <v>19526</v>
      </c>
      <c r="F318" s="44" t="str">
        <f t="shared" si="53"/>
        <v>Casanare</v>
      </c>
      <c r="G318" s="44" t="str">
        <f t="shared" si="53"/>
        <v>Departmen</v>
      </c>
      <c r="H318" s="46">
        <f t="shared" si="53"/>
        <v>24979</v>
      </c>
      <c r="I318" s="43"/>
      <c r="J318" s="49">
        <f t="shared" si="54"/>
        <v>24983.151475356688</v>
      </c>
      <c r="K318" s="48">
        <f t="shared" si="55"/>
        <v>12307.37956</v>
      </c>
      <c r="L318" s="45">
        <f t="shared" si="54"/>
        <v>4751.884</v>
      </c>
      <c r="M318" s="43">
        <f t="shared" si="54"/>
        <v>12307.37956</v>
      </c>
      <c r="N318" s="46">
        <f t="shared" si="56"/>
        <v>1422273</v>
      </c>
      <c r="O318" s="48">
        <f t="shared" si="56"/>
        <v>4.694577852609783</v>
      </c>
      <c r="P318" s="43">
        <f t="shared" si="56"/>
        <v>-719995</v>
      </c>
      <c r="Q318" s="43">
        <f t="shared" si="56"/>
        <v>1</v>
      </c>
      <c r="R318" s="43">
        <f t="shared" si="57"/>
        <v>0</v>
      </c>
      <c r="S318" s="49">
        <f t="shared" si="57"/>
        <v>24983.151475356688</v>
      </c>
      <c r="T318" s="49">
        <f t="shared" si="57"/>
        <v>0</v>
      </c>
      <c r="U318" s="51">
        <f t="shared" si="57"/>
        <v>35532861798.30998</v>
      </c>
      <c r="V318" s="43"/>
      <c r="W318" s="48">
        <f t="shared" si="58"/>
        <v>35542119205.53537</v>
      </c>
      <c r="X318" s="48">
        <f t="shared" si="58"/>
        <v>35542119205.53537</v>
      </c>
      <c r="Y318" s="43"/>
      <c r="Z318" s="48">
        <f t="shared" si="59"/>
        <v>109610337.39057213</v>
      </c>
      <c r="AA318" s="48">
        <f t="shared" si="59"/>
        <v>109610337.39057213</v>
      </c>
      <c r="AB318" s="43"/>
      <c r="AC318" s="48">
        <f t="shared" si="60"/>
        <v>257933647.3463307</v>
      </c>
      <c r="AD318" s="48">
        <f t="shared" si="60"/>
        <v>257933647.3463307</v>
      </c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</row>
    <row r="319" spans="1:55" ht="12.75">
      <c r="A319" s="43">
        <f t="shared" si="51"/>
        <v>-719989</v>
      </c>
      <c r="B319" s="44">
        <f t="shared" si="51"/>
        <v>-72</v>
      </c>
      <c r="C319" s="44">
        <f t="shared" si="51"/>
        <v>11</v>
      </c>
      <c r="D319" s="45">
        <f t="shared" si="52"/>
        <v>0.184</v>
      </c>
      <c r="E319" s="44">
        <f t="shared" si="53"/>
        <v>19520</v>
      </c>
      <c r="F319" s="44" t="str">
        <f t="shared" si="53"/>
        <v>La Guajir</v>
      </c>
      <c r="G319" s="44" t="str">
        <f t="shared" si="53"/>
        <v>Departmen</v>
      </c>
      <c r="H319" s="46">
        <f t="shared" si="53"/>
        <v>15806</v>
      </c>
      <c r="I319" s="43"/>
      <c r="J319" s="49">
        <f t="shared" si="54"/>
        <v>15808.626935405253</v>
      </c>
      <c r="K319" s="48">
        <f t="shared" si="55"/>
        <v>2229.35864088</v>
      </c>
      <c r="L319" s="45">
        <f t="shared" si="54"/>
        <v>4678.023</v>
      </c>
      <c r="M319" s="43">
        <f t="shared" si="54"/>
        <v>12116.07957</v>
      </c>
      <c r="N319" s="46">
        <f t="shared" si="56"/>
        <v>984697</v>
      </c>
      <c r="O319" s="48">
        <f t="shared" si="56"/>
        <v>19.45539085001508</v>
      </c>
      <c r="P319" s="43">
        <f t="shared" si="56"/>
        <v>-719989</v>
      </c>
      <c r="Q319" s="43">
        <f t="shared" si="56"/>
        <v>1</v>
      </c>
      <c r="R319" s="43">
        <f t="shared" si="57"/>
        <v>0</v>
      </c>
      <c r="S319" s="49">
        <f t="shared" si="57"/>
        <v>15808.626935405253</v>
      </c>
      <c r="T319" s="49">
        <f t="shared" si="57"/>
        <v>0</v>
      </c>
      <c r="U319" s="51">
        <f t="shared" si="57"/>
        <v>15566707517.412746</v>
      </c>
      <c r="V319" s="43"/>
      <c r="W319" s="48">
        <f t="shared" si="58"/>
        <v>15570763125.189714</v>
      </c>
      <c r="X319" s="48">
        <f t="shared" si="58"/>
        <v>15570763125.189714</v>
      </c>
      <c r="Y319" s="43"/>
      <c r="Z319" s="48">
        <f t="shared" si="59"/>
        <v>48019550.823939554</v>
      </c>
      <c r="AA319" s="48">
        <f t="shared" si="59"/>
        <v>48019550.823939554</v>
      </c>
      <c r="AB319" s="43"/>
      <c r="AC319" s="48">
        <f t="shared" si="60"/>
        <v>112998994.2811413</v>
      </c>
      <c r="AD319" s="48">
        <f t="shared" si="60"/>
        <v>112998994.2811413</v>
      </c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</row>
    <row r="320" spans="1:55" ht="12.75">
      <c r="A320" s="43">
        <f t="shared" si="51"/>
        <v>-719988</v>
      </c>
      <c r="B320" s="44">
        <f t="shared" si="51"/>
        <v>-72</v>
      </c>
      <c r="C320" s="44">
        <f t="shared" si="51"/>
        <v>12</v>
      </c>
      <c r="D320" s="45">
        <f t="shared" si="52"/>
        <v>0.291</v>
      </c>
      <c r="E320" s="44">
        <f t="shared" si="53"/>
        <v>19519</v>
      </c>
      <c r="F320" s="44" t="str">
        <f t="shared" si="53"/>
        <v>La Guajir</v>
      </c>
      <c r="G320" s="44" t="str">
        <f t="shared" si="53"/>
        <v>Departmen</v>
      </c>
      <c r="H320" s="46">
        <f t="shared" si="53"/>
        <v>24972</v>
      </c>
      <c r="I320" s="43"/>
      <c r="J320" s="49">
        <f t="shared" si="54"/>
        <v>24976.15031196634</v>
      </c>
      <c r="K320" s="48">
        <f t="shared" si="55"/>
        <v>3512.72524407</v>
      </c>
      <c r="L320" s="45">
        <f t="shared" si="54"/>
        <v>4660.703</v>
      </c>
      <c r="M320" s="43">
        <f t="shared" si="54"/>
        <v>12071.22077</v>
      </c>
      <c r="N320" s="46">
        <f t="shared" si="56"/>
        <v>984697</v>
      </c>
      <c r="O320" s="48">
        <f t="shared" si="56"/>
        <v>19.45539085001508</v>
      </c>
      <c r="P320" s="43">
        <f t="shared" si="56"/>
        <v>-719988</v>
      </c>
      <c r="Q320" s="43">
        <f t="shared" si="56"/>
        <v>1</v>
      </c>
      <c r="R320" s="43">
        <f t="shared" si="57"/>
        <v>0</v>
      </c>
      <c r="S320" s="49">
        <f t="shared" si="57"/>
        <v>24976.15031196634</v>
      </c>
      <c r="T320" s="49">
        <f t="shared" si="57"/>
        <v>0</v>
      </c>
      <c r="U320" s="51">
        <f t="shared" si="57"/>
        <v>24593940283.742317</v>
      </c>
      <c r="V320" s="43"/>
      <c r="W320" s="48">
        <f t="shared" si="58"/>
        <v>24600347764.28176</v>
      </c>
      <c r="X320" s="48">
        <f t="shared" si="58"/>
        <v>24600347764.28176</v>
      </c>
      <c r="Y320" s="43"/>
      <c r="Z320" s="48">
        <f t="shared" si="59"/>
        <v>75866393.97541557</v>
      </c>
      <c r="AA320" s="48">
        <f t="shared" si="59"/>
        <v>75866393.97541557</v>
      </c>
      <c r="AB320" s="43"/>
      <c r="AC320" s="48">
        <f t="shared" si="60"/>
        <v>178527830.2662698</v>
      </c>
      <c r="AD320" s="48">
        <f t="shared" si="60"/>
        <v>178527830.2662698</v>
      </c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</row>
    <row r="321" spans="1:55" ht="12.75">
      <c r="A321" s="43">
        <f t="shared" si="51"/>
        <v>-710005</v>
      </c>
      <c r="B321" s="44">
        <f t="shared" si="51"/>
        <v>-71</v>
      </c>
      <c r="C321" s="44">
        <f t="shared" si="51"/>
        <v>-5</v>
      </c>
      <c r="D321" s="45">
        <f t="shared" si="52"/>
        <v>0.016</v>
      </c>
      <c r="E321" s="44">
        <f t="shared" si="53"/>
        <v>19716</v>
      </c>
      <c r="F321" s="44" t="str">
        <f t="shared" si="53"/>
        <v>Amazonas</v>
      </c>
      <c r="G321" s="44" t="str">
        <f t="shared" si="53"/>
        <v>Departmen</v>
      </c>
      <c r="H321" s="46">
        <f t="shared" si="53"/>
        <v>991</v>
      </c>
      <c r="I321" s="43"/>
      <c r="J321" s="49">
        <f t="shared" si="54"/>
        <v>991.1647028335192</v>
      </c>
      <c r="K321" s="48">
        <f t="shared" si="55"/>
        <v>197.21888592</v>
      </c>
      <c r="L321" s="45">
        <f t="shared" si="54"/>
        <v>4759.143</v>
      </c>
      <c r="M321" s="43">
        <f t="shared" si="54"/>
        <v>12326.18037</v>
      </c>
      <c r="N321" s="46">
        <f t="shared" si="56"/>
        <v>392796</v>
      </c>
      <c r="O321" s="48">
        <f t="shared" si="56"/>
        <v>0.5045271949738838</v>
      </c>
      <c r="P321" s="43">
        <f t="shared" si="56"/>
        <v>-710005</v>
      </c>
      <c r="Q321" s="43">
        <f t="shared" si="56"/>
        <v>1</v>
      </c>
      <c r="R321" s="43">
        <f t="shared" si="57"/>
        <v>0</v>
      </c>
      <c r="S321" s="49">
        <f t="shared" si="57"/>
        <v>991.1647028335192</v>
      </c>
      <c r="T321" s="49">
        <f t="shared" si="57"/>
        <v>0</v>
      </c>
      <c r="U321" s="51">
        <f t="shared" si="57"/>
        <v>389325530.614195</v>
      </c>
      <c r="V321" s="43"/>
      <c r="W321" s="48">
        <f t="shared" si="58"/>
        <v>389426961.9315089</v>
      </c>
      <c r="X321" s="48">
        <f t="shared" si="58"/>
        <v>389426961.9315089</v>
      </c>
      <c r="Y321" s="43"/>
      <c r="Z321" s="48">
        <f t="shared" si="59"/>
        <v>1200975.677321186</v>
      </c>
      <c r="AA321" s="48">
        <f t="shared" si="59"/>
        <v>1200975.677321186</v>
      </c>
      <c r="AB321" s="43"/>
      <c r="AC321" s="48">
        <f t="shared" si="60"/>
        <v>2826120.6397155724</v>
      </c>
      <c r="AD321" s="48">
        <f t="shared" si="60"/>
        <v>2826120.6397155724</v>
      </c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</row>
    <row r="322" spans="1:55" ht="12.75">
      <c r="A322" s="43">
        <f t="shared" si="51"/>
        <v>-710004</v>
      </c>
      <c r="B322" s="44">
        <f t="shared" si="51"/>
        <v>-71</v>
      </c>
      <c r="C322" s="44">
        <f t="shared" si="51"/>
        <v>-4</v>
      </c>
      <c r="D322" s="45">
        <f t="shared" si="52"/>
        <v>0.436</v>
      </c>
      <c r="E322" s="44">
        <f t="shared" si="53"/>
        <v>19715</v>
      </c>
      <c r="F322" s="44" t="str">
        <f t="shared" si="53"/>
        <v>Amazonas</v>
      </c>
      <c r="G322" s="44" t="str">
        <f t="shared" si="53"/>
        <v>Departmen</v>
      </c>
      <c r="H322" s="46">
        <f t="shared" si="53"/>
        <v>18396</v>
      </c>
      <c r="I322" s="43"/>
      <c r="J322" s="49">
        <f t="shared" si="54"/>
        <v>18399.057389833924</v>
      </c>
      <c r="K322" s="48">
        <f t="shared" si="55"/>
        <v>5380.781171919999</v>
      </c>
      <c r="L322" s="45">
        <f t="shared" si="54"/>
        <v>4764.958</v>
      </c>
      <c r="M322" s="43">
        <f t="shared" si="54"/>
        <v>12341.241219999998</v>
      </c>
      <c r="N322" s="46">
        <f t="shared" si="56"/>
        <v>392796</v>
      </c>
      <c r="O322" s="48">
        <f t="shared" si="56"/>
        <v>0.5045271949738838</v>
      </c>
      <c r="P322" s="43">
        <f t="shared" si="56"/>
        <v>-710004</v>
      </c>
      <c r="Q322" s="43">
        <f t="shared" si="56"/>
        <v>1</v>
      </c>
      <c r="R322" s="43">
        <f t="shared" si="57"/>
        <v>0</v>
      </c>
      <c r="S322" s="49">
        <f t="shared" si="57"/>
        <v>18399.057389833924</v>
      </c>
      <c r="T322" s="49">
        <f t="shared" si="57"/>
        <v>0</v>
      </c>
      <c r="U322" s="51">
        <f t="shared" si="57"/>
        <v>7227076146.497206</v>
      </c>
      <c r="V322" s="43"/>
      <c r="W322" s="48">
        <f t="shared" si="58"/>
        <v>7228959022.898121</v>
      </c>
      <c r="X322" s="48">
        <f t="shared" si="58"/>
        <v>7228959022.898121</v>
      </c>
      <c r="Y322" s="43"/>
      <c r="Z322" s="48">
        <f t="shared" si="59"/>
        <v>22293792.69424878</v>
      </c>
      <c r="AA322" s="48">
        <f t="shared" si="59"/>
        <v>22293792.69424878</v>
      </c>
      <c r="AB322" s="43"/>
      <c r="AC322" s="48">
        <f t="shared" si="60"/>
        <v>52461468.50475043</v>
      </c>
      <c r="AD322" s="48">
        <f t="shared" si="60"/>
        <v>52461468.50475043</v>
      </c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</row>
    <row r="323" spans="1:55" ht="12.75">
      <c r="A323" s="43">
        <f t="shared" si="51"/>
        <v>-710003</v>
      </c>
      <c r="B323" s="44">
        <f t="shared" si="51"/>
        <v>-71</v>
      </c>
      <c r="C323" s="44">
        <f t="shared" si="51"/>
        <v>-3</v>
      </c>
      <c r="D323" s="45">
        <f t="shared" si="52"/>
        <v>0.502</v>
      </c>
      <c r="E323" s="44">
        <f t="shared" si="53"/>
        <v>19714</v>
      </c>
      <c r="F323" s="44" t="str">
        <f t="shared" si="53"/>
        <v>Amazonas</v>
      </c>
      <c r="G323" s="44" t="str">
        <f t="shared" si="53"/>
        <v>Departmen</v>
      </c>
      <c r="H323" s="46">
        <f t="shared" si="53"/>
        <v>565</v>
      </c>
      <c r="I323" s="43"/>
      <c r="J323" s="49">
        <f t="shared" si="54"/>
        <v>565.0939022209267</v>
      </c>
      <c r="K323" s="48">
        <f t="shared" si="55"/>
        <v>6200.97057706</v>
      </c>
      <c r="L323" s="45">
        <f t="shared" si="54"/>
        <v>4769.317</v>
      </c>
      <c r="M323" s="43">
        <f t="shared" si="54"/>
        <v>12352.53103</v>
      </c>
      <c r="N323" s="46">
        <f t="shared" si="56"/>
        <v>392796</v>
      </c>
      <c r="O323" s="48">
        <f t="shared" si="56"/>
        <v>0.5045271949738838</v>
      </c>
      <c r="P323" s="43">
        <f t="shared" si="56"/>
        <v>-710003</v>
      </c>
      <c r="Q323" s="43">
        <f t="shared" si="56"/>
        <v>1</v>
      </c>
      <c r="R323" s="43">
        <f t="shared" si="57"/>
        <v>0</v>
      </c>
      <c r="S323" s="49">
        <f t="shared" si="57"/>
        <v>565.0939022209267</v>
      </c>
      <c r="T323" s="49">
        <f t="shared" si="57"/>
        <v>0</v>
      </c>
      <c r="U323" s="51">
        <f t="shared" si="57"/>
        <v>221966624.4167711</v>
      </c>
      <c r="V323" s="43"/>
      <c r="W323" s="48">
        <f t="shared" si="58"/>
        <v>222024453.5734637</v>
      </c>
      <c r="X323" s="48">
        <f t="shared" si="58"/>
        <v>222024453.5734637</v>
      </c>
      <c r="Y323" s="43"/>
      <c r="Z323" s="48">
        <f t="shared" si="59"/>
        <v>684713.6808137944</v>
      </c>
      <c r="AA323" s="48">
        <f t="shared" si="59"/>
        <v>684713.6808137944</v>
      </c>
      <c r="AB323" s="43"/>
      <c r="AC323" s="48">
        <f t="shared" si="60"/>
        <v>1611259.4969115022</v>
      </c>
      <c r="AD323" s="48">
        <f t="shared" si="60"/>
        <v>1611259.4969115022</v>
      </c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</row>
    <row r="324" spans="1:55" ht="12.75">
      <c r="A324" s="43">
        <f t="shared" si="51"/>
        <v>-710000</v>
      </c>
      <c r="B324" s="44">
        <f t="shared" si="51"/>
        <v>-71</v>
      </c>
      <c r="C324" s="44">
        <f t="shared" si="51"/>
        <v>0</v>
      </c>
      <c r="D324" s="45">
        <f t="shared" si="52"/>
        <v>0.964</v>
      </c>
      <c r="E324" s="44">
        <f t="shared" si="53"/>
        <v>19711</v>
      </c>
      <c r="F324" s="44" t="str">
        <f t="shared" si="53"/>
        <v>Vaupes</v>
      </c>
      <c r="G324" s="44" t="str">
        <f t="shared" si="53"/>
        <v>Departmen</v>
      </c>
      <c r="H324" s="46">
        <f t="shared" si="53"/>
        <v>6183</v>
      </c>
      <c r="I324" s="43"/>
      <c r="J324" s="49">
        <f t="shared" si="54"/>
        <v>6184.027606074318</v>
      </c>
      <c r="K324" s="48">
        <f t="shared" si="55"/>
        <v>11918.7332768</v>
      </c>
      <c r="L324" s="45">
        <f t="shared" si="54"/>
        <v>4773.68</v>
      </c>
      <c r="M324" s="43">
        <f t="shared" si="54"/>
        <v>12363.8312</v>
      </c>
      <c r="N324" s="46">
        <f t="shared" si="56"/>
        <v>388915</v>
      </c>
      <c r="O324" s="48">
        <f t="shared" si="56"/>
        <v>0.4506040529336108</v>
      </c>
      <c r="P324" s="43">
        <f t="shared" si="56"/>
        <v>-710000</v>
      </c>
      <c r="Q324" s="43">
        <f t="shared" si="56"/>
        <v>1</v>
      </c>
      <c r="R324" s="43">
        <f t="shared" si="57"/>
        <v>0</v>
      </c>
      <c r="S324" s="49">
        <f t="shared" si="57"/>
        <v>6184.027606074318</v>
      </c>
      <c r="T324" s="49">
        <f t="shared" si="57"/>
        <v>0</v>
      </c>
      <c r="U324" s="51">
        <f t="shared" si="57"/>
        <v>2405061096.4163933</v>
      </c>
      <c r="V324" s="43"/>
      <c r="W324" s="48">
        <f t="shared" si="58"/>
        <v>2405687689.064569</v>
      </c>
      <c r="X324" s="48">
        <f t="shared" si="58"/>
        <v>2405687689.064569</v>
      </c>
      <c r="Y324" s="43"/>
      <c r="Z324" s="48">
        <f t="shared" si="59"/>
        <v>7419035.362799809</v>
      </c>
      <c r="AA324" s="48">
        <f t="shared" si="59"/>
        <v>7419035.362799809</v>
      </c>
      <c r="AB324" s="43"/>
      <c r="AC324" s="48">
        <f t="shared" si="60"/>
        <v>17458379.350659292</v>
      </c>
      <c r="AD324" s="48">
        <f t="shared" si="60"/>
        <v>17458379.350659292</v>
      </c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</row>
    <row r="325" spans="1:55" ht="12.75">
      <c r="A325" s="43">
        <f t="shared" si="51"/>
        <v>-709996</v>
      </c>
      <c r="B325" s="44">
        <f t="shared" si="51"/>
        <v>-71</v>
      </c>
      <c r="C325" s="44">
        <f t="shared" si="51"/>
        <v>4</v>
      </c>
      <c r="D325" s="45">
        <f t="shared" si="52"/>
        <v>1</v>
      </c>
      <c r="E325" s="44">
        <f t="shared" si="53"/>
        <v>19707</v>
      </c>
      <c r="F325" s="44" t="str">
        <f t="shared" si="53"/>
        <v>Vichada</v>
      </c>
      <c r="G325" s="44" t="str">
        <f t="shared" si="53"/>
        <v>Departmen</v>
      </c>
      <c r="H325" s="46">
        <f t="shared" si="53"/>
        <v>3210</v>
      </c>
      <c r="I325" s="43"/>
      <c r="J325" s="49">
        <f t="shared" si="54"/>
        <v>3210.5334975737605</v>
      </c>
      <c r="K325" s="48">
        <f t="shared" si="55"/>
        <v>12326.18037</v>
      </c>
      <c r="L325" s="45">
        <f t="shared" si="54"/>
        <v>4759.143</v>
      </c>
      <c r="M325" s="43">
        <f t="shared" si="54"/>
        <v>12326.18037</v>
      </c>
      <c r="N325" s="46">
        <f t="shared" si="56"/>
        <v>583024</v>
      </c>
      <c r="O325" s="48">
        <f t="shared" si="56"/>
        <v>0.46446574563301973</v>
      </c>
      <c r="P325" s="43">
        <f t="shared" si="56"/>
        <v>-709996</v>
      </c>
      <c r="Q325" s="43">
        <f t="shared" si="56"/>
        <v>1</v>
      </c>
      <c r="R325" s="43">
        <f t="shared" si="57"/>
        <v>0</v>
      </c>
      <c r="S325" s="49">
        <f t="shared" si="57"/>
        <v>3210.5334975737605</v>
      </c>
      <c r="T325" s="49">
        <f t="shared" si="57"/>
        <v>0</v>
      </c>
      <c r="U325" s="51">
        <f t="shared" si="57"/>
        <v>1871818081.889444</v>
      </c>
      <c r="V325" s="43"/>
      <c r="W325" s="48">
        <f t="shared" si="58"/>
        <v>1872305748.2737126</v>
      </c>
      <c r="X325" s="48">
        <f t="shared" si="58"/>
        <v>1872305748.2737126</v>
      </c>
      <c r="Y325" s="43"/>
      <c r="Z325" s="48">
        <f t="shared" si="59"/>
        <v>5774108.8419575</v>
      </c>
      <c r="AA325" s="48">
        <f t="shared" si="59"/>
        <v>5774108.8419575</v>
      </c>
      <c r="AB325" s="43"/>
      <c r="AC325" s="48">
        <f t="shared" si="60"/>
        <v>13587559.250674266</v>
      </c>
      <c r="AD325" s="48">
        <f t="shared" si="60"/>
        <v>13587559.250674266</v>
      </c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</row>
    <row r="326" spans="1:55" ht="12.75">
      <c r="A326" s="43">
        <f t="shared" si="51"/>
        <v>-709993</v>
      </c>
      <c r="B326" s="44">
        <f t="shared" si="51"/>
        <v>-71</v>
      </c>
      <c r="C326" s="44">
        <f t="shared" si="51"/>
        <v>7</v>
      </c>
      <c r="D326" s="45">
        <f t="shared" si="52"/>
        <v>0.035</v>
      </c>
      <c r="E326" s="44">
        <f t="shared" si="53"/>
        <v>19704</v>
      </c>
      <c r="F326" s="44" t="str">
        <f t="shared" si="53"/>
        <v>Arauca</v>
      </c>
      <c r="G326" s="44" t="str">
        <f t="shared" si="53"/>
        <v>Departmen</v>
      </c>
      <c r="H326" s="46">
        <f t="shared" si="53"/>
        <v>2381</v>
      </c>
      <c r="I326" s="43"/>
      <c r="J326" s="49">
        <f t="shared" si="54"/>
        <v>2381.395718916861</v>
      </c>
      <c r="K326" s="48">
        <f t="shared" si="55"/>
        <v>429.0481723500001</v>
      </c>
      <c r="L326" s="45">
        <f t="shared" si="54"/>
        <v>4733.019</v>
      </c>
      <c r="M326" s="43">
        <f t="shared" si="54"/>
        <v>12258.51921</v>
      </c>
      <c r="N326" s="46">
        <f t="shared" si="56"/>
        <v>3707394</v>
      </c>
      <c r="O326" s="48">
        <f t="shared" si="56"/>
        <v>6.514148864716253</v>
      </c>
      <c r="P326" s="43">
        <f t="shared" si="56"/>
        <v>-709993</v>
      </c>
      <c r="Q326" s="43">
        <f t="shared" si="56"/>
        <v>1</v>
      </c>
      <c r="R326" s="43">
        <f t="shared" si="57"/>
        <v>0</v>
      </c>
      <c r="S326" s="49">
        <f t="shared" si="57"/>
        <v>2381.395718916861</v>
      </c>
      <c r="T326" s="49">
        <f t="shared" si="57"/>
        <v>0</v>
      </c>
      <c r="U326" s="51">
        <f t="shared" si="57"/>
        <v>8828772199.938057</v>
      </c>
      <c r="V326" s="43"/>
      <c r="W326" s="48">
        <f t="shared" si="58"/>
        <v>8831072367.597473</v>
      </c>
      <c r="X326" s="48">
        <f t="shared" si="58"/>
        <v>8831072367.597473</v>
      </c>
      <c r="Y326" s="43"/>
      <c r="Z326" s="48">
        <f t="shared" si="59"/>
        <v>27234640.0093713</v>
      </c>
      <c r="AA326" s="48">
        <f t="shared" si="59"/>
        <v>27234640.0093713</v>
      </c>
      <c r="AB326" s="43"/>
      <c r="AC326" s="48">
        <f t="shared" si="60"/>
        <v>64088207.36269041</v>
      </c>
      <c r="AD326" s="48">
        <f t="shared" si="60"/>
        <v>64088207.36269041</v>
      </c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</row>
    <row r="327" spans="1:55" ht="12.75">
      <c r="A327" s="43">
        <f t="shared" si="51"/>
        <v>-700005</v>
      </c>
      <c r="B327" s="44">
        <f t="shared" si="51"/>
        <v>-70</v>
      </c>
      <c r="C327" s="44">
        <f t="shared" si="51"/>
        <v>-5</v>
      </c>
      <c r="D327" s="45">
        <f t="shared" si="52"/>
        <v>0.016</v>
      </c>
      <c r="E327" s="44">
        <f t="shared" si="53"/>
        <v>19896</v>
      </c>
      <c r="F327" s="44" t="str">
        <f t="shared" si="53"/>
        <v>Amazonas</v>
      </c>
      <c r="G327" s="44" t="str">
        <f t="shared" si="53"/>
        <v>Departmen</v>
      </c>
      <c r="H327" s="46">
        <f t="shared" si="53"/>
        <v>1456</v>
      </c>
      <c r="I327" s="43"/>
      <c r="J327" s="49">
        <f t="shared" si="54"/>
        <v>1456.241985192335</v>
      </c>
      <c r="K327" s="48">
        <f t="shared" si="55"/>
        <v>197.21888592</v>
      </c>
      <c r="L327" s="45">
        <f t="shared" si="54"/>
        <v>4759.143</v>
      </c>
      <c r="M327" s="43">
        <f t="shared" si="54"/>
        <v>12326.18037</v>
      </c>
      <c r="N327" s="46">
        <f t="shared" si="56"/>
        <v>392796</v>
      </c>
      <c r="O327" s="48">
        <f t="shared" si="56"/>
        <v>0.5045271949738838</v>
      </c>
      <c r="P327" s="43">
        <f t="shared" si="56"/>
        <v>-700005</v>
      </c>
      <c r="Q327" s="43">
        <f t="shared" si="56"/>
        <v>1</v>
      </c>
      <c r="R327" s="43">
        <f t="shared" si="57"/>
        <v>0</v>
      </c>
      <c r="S327" s="49">
        <f t="shared" si="57"/>
        <v>1456.241985192335</v>
      </c>
      <c r="T327" s="49">
        <f t="shared" si="57"/>
        <v>0</v>
      </c>
      <c r="U327" s="51">
        <f t="shared" si="57"/>
        <v>572006026.8156084</v>
      </c>
      <c r="V327" s="43"/>
      <c r="W327" s="48">
        <f t="shared" si="58"/>
        <v>572155052.0406427</v>
      </c>
      <c r="X327" s="48">
        <f t="shared" si="58"/>
        <v>572155052.0406427</v>
      </c>
      <c r="Y327" s="43"/>
      <c r="Z327" s="48">
        <f t="shared" si="59"/>
        <v>1764501.0960440433</v>
      </c>
      <c r="AA327" s="48">
        <f t="shared" si="59"/>
        <v>1764501.0960440433</v>
      </c>
      <c r="AB327" s="43"/>
      <c r="AC327" s="48">
        <f t="shared" si="60"/>
        <v>4152201.46460734</v>
      </c>
      <c r="AD327" s="48">
        <f t="shared" si="60"/>
        <v>4152201.46460734</v>
      </c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</row>
    <row r="328" spans="1:55" ht="12.75">
      <c r="A328" s="43">
        <f t="shared" si="51"/>
        <v>-700004</v>
      </c>
      <c r="B328" s="44">
        <f t="shared" si="51"/>
        <v>-70</v>
      </c>
      <c r="C328" s="44">
        <f t="shared" si="51"/>
        <v>-4</v>
      </c>
      <c r="D328" s="45">
        <f t="shared" si="52"/>
        <v>0.193</v>
      </c>
      <c r="E328" s="44">
        <f t="shared" si="53"/>
        <v>19895</v>
      </c>
      <c r="F328" s="44" t="str">
        <f t="shared" si="53"/>
        <v>Amazonas</v>
      </c>
      <c r="G328" s="44" t="str">
        <f t="shared" si="53"/>
        <v>Departmen</v>
      </c>
      <c r="H328" s="46">
        <f t="shared" si="53"/>
        <v>10496</v>
      </c>
      <c r="I328" s="43"/>
      <c r="J328" s="49">
        <f t="shared" si="54"/>
        <v>10497.744420727162</v>
      </c>
      <c r="K328" s="48">
        <f t="shared" si="55"/>
        <v>2381.8595554599997</v>
      </c>
      <c r="L328" s="45">
        <f t="shared" si="54"/>
        <v>4764.958</v>
      </c>
      <c r="M328" s="43">
        <f t="shared" si="54"/>
        <v>12341.241219999998</v>
      </c>
      <c r="N328" s="46">
        <f t="shared" si="56"/>
        <v>392796</v>
      </c>
      <c r="O328" s="48">
        <f t="shared" si="56"/>
        <v>0.5045271949738838</v>
      </c>
      <c r="P328" s="43">
        <f t="shared" si="56"/>
        <v>-700004</v>
      </c>
      <c r="Q328" s="43">
        <f t="shared" si="56"/>
        <v>1</v>
      </c>
      <c r="R328" s="43">
        <f t="shared" si="57"/>
        <v>0</v>
      </c>
      <c r="S328" s="49">
        <f t="shared" si="57"/>
        <v>10497.744420727162</v>
      </c>
      <c r="T328" s="49">
        <f t="shared" si="57"/>
        <v>0</v>
      </c>
      <c r="U328" s="51">
        <f t="shared" si="57"/>
        <v>4123472017.4839463</v>
      </c>
      <c r="V328" s="43"/>
      <c r="W328" s="48">
        <f t="shared" si="58"/>
        <v>4124546309.216062</v>
      </c>
      <c r="X328" s="48">
        <f t="shared" si="58"/>
        <v>4124546309.216062</v>
      </c>
      <c r="Y328" s="43"/>
      <c r="Z328" s="48">
        <f t="shared" si="59"/>
        <v>12719919.989064753</v>
      </c>
      <c r="AA328" s="48">
        <f t="shared" si="59"/>
        <v>12719919.989064753</v>
      </c>
      <c r="AB328" s="43"/>
      <c r="AC328" s="48">
        <f t="shared" si="60"/>
        <v>29932353.415191375</v>
      </c>
      <c r="AD328" s="48">
        <f t="shared" si="60"/>
        <v>29932353.415191375</v>
      </c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</row>
    <row r="329" spans="1:55" ht="12.75">
      <c r="A329" s="43">
        <f t="shared" si="51"/>
        <v>-700003</v>
      </c>
      <c r="B329" s="44">
        <f t="shared" si="51"/>
        <v>-70</v>
      </c>
      <c r="C329" s="44">
        <f t="shared" si="51"/>
        <v>-3</v>
      </c>
      <c r="D329" s="45">
        <f t="shared" si="52"/>
        <v>0.372</v>
      </c>
      <c r="E329" s="44">
        <f t="shared" si="53"/>
        <v>19894</v>
      </c>
      <c r="F329" s="44" t="str">
        <f t="shared" si="53"/>
        <v>Amazonas</v>
      </c>
      <c r="G329" s="44" t="str">
        <f t="shared" si="53"/>
        <v>Departmen</v>
      </c>
      <c r="H329" s="46">
        <f t="shared" si="53"/>
        <v>435</v>
      </c>
      <c r="I329" s="43"/>
      <c r="J329" s="49">
        <f t="shared" si="54"/>
        <v>435.0722964001825</v>
      </c>
      <c r="K329" s="48">
        <f t="shared" si="55"/>
        <v>4595.14154316</v>
      </c>
      <c r="L329" s="45">
        <f t="shared" si="54"/>
        <v>4769.317</v>
      </c>
      <c r="M329" s="43">
        <f t="shared" si="54"/>
        <v>12352.53103</v>
      </c>
      <c r="N329" s="46">
        <f t="shared" si="56"/>
        <v>392796</v>
      </c>
      <c r="O329" s="48">
        <f t="shared" si="56"/>
        <v>0.5045271949738838</v>
      </c>
      <c r="P329" s="43">
        <f t="shared" si="56"/>
        <v>-700003</v>
      </c>
      <c r="Q329" s="43">
        <f t="shared" si="56"/>
        <v>1</v>
      </c>
      <c r="R329" s="43">
        <f t="shared" si="57"/>
        <v>0</v>
      </c>
      <c r="S329" s="49">
        <f t="shared" si="57"/>
        <v>435.0722964001825</v>
      </c>
      <c r="T329" s="49">
        <f t="shared" si="57"/>
        <v>0</v>
      </c>
      <c r="U329" s="51">
        <f t="shared" si="57"/>
        <v>170894657.7368061</v>
      </c>
      <c r="V329" s="43"/>
      <c r="W329" s="48">
        <f t="shared" si="58"/>
        <v>170939181.06983492</v>
      </c>
      <c r="X329" s="48">
        <f t="shared" si="58"/>
        <v>170939181.06983492</v>
      </c>
      <c r="Y329" s="43"/>
      <c r="Z329" s="48">
        <f t="shared" si="59"/>
        <v>527168.9400955762</v>
      </c>
      <c r="AA329" s="48">
        <f t="shared" si="59"/>
        <v>527168.9400955762</v>
      </c>
      <c r="AB329" s="43"/>
      <c r="AC329" s="48">
        <f t="shared" si="60"/>
        <v>1240527.2232858469</v>
      </c>
      <c r="AD329" s="48">
        <f t="shared" si="60"/>
        <v>1240527.2232858469</v>
      </c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</row>
    <row r="330" spans="1:55" ht="12.75">
      <c r="A330" s="43">
        <f t="shared" si="51"/>
        <v>-700000</v>
      </c>
      <c r="B330" s="44">
        <f t="shared" si="51"/>
        <v>-70</v>
      </c>
      <c r="C330" s="44">
        <f t="shared" si="51"/>
        <v>0</v>
      </c>
      <c r="D330" s="45">
        <f t="shared" si="52"/>
        <v>0.291</v>
      </c>
      <c r="E330" s="44">
        <f t="shared" si="53"/>
        <v>19891</v>
      </c>
      <c r="F330" s="44" t="str">
        <f t="shared" si="53"/>
        <v>Vaupes</v>
      </c>
      <c r="G330" s="44" t="str">
        <f t="shared" si="53"/>
        <v>Departmen</v>
      </c>
      <c r="H330" s="46">
        <f t="shared" si="53"/>
        <v>1295</v>
      </c>
      <c r="I330" s="43"/>
      <c r="J330" s="49">
        <f t="shared" si="54"/>
        <v>1295.2152272143364</v>
      </c>
      <c r="K330" s="48">
        <f t="shared" si="55"/>
        <v>3597.8748792</v>
      </c>
      <c r="L330" s="45">
        <f t="shared" si="54"/>
        <v>4773.68</v>
      </c>
      <c r="M330" s="43">
        <f t="shared" si="54"/>
        <v>12363.8312</v>
      </c>
      <c r="N330" s="46">
        <f t="shared" si="56"/>
        <v>388915</v>
      </c>
      <c r="O330" s="48">
        <f t="shared" si="56"/>
        <v>0.4506040529336108</v>
      </c>
      <c r="P330" s="43">
        <f t="shared" si="56"/>
        <v>-700000</v>
      </c>
      <c r="Q330" s="43">
        <f t="shared" si="56"/>
        <v>1</v>
      </c>
      <c r="R330" s="43">
        <f t="shared" si="57"/>
        <v>0</v>
      </c>
      <c r="S330" s="49">
        <f t="shared" si="57"/>
        <v>1295.2152272143364</v>
      </c>
      <c r="T330" s="49">
        <f t="shared" si="57"/>
        <v>0</v>
      </c>
      <c r="U330" s="51">
        <f t="shared" si="57"/>
        <v>503728630.09206367</v>
      </c>
      <c r="V330" s="43"/>
      <c r="W330" s="48">
        <f t="shared" si="58"/>
        <v>503859866.9478598</v>
      </c>
      <c r="X330" s="48">
        <f t="shared" si="58"/>
        <v>503859866.9478598</v>
      </c>
      <c r="Y330" s="43"/>
      <c r="Z330" s="48">
        <f t="shared" si="59"/>
        <v>1553881.7394186892</v>
      </c>
      <c r="AA330" s="48">
        <f t="shared" si="59"/>
        <v>1553881.7394186892</v>
      </c>
      <c r="AB330" s="43"/>
      <c r="AC330" s="48">
        <f t="shared" si="60"/>
        <v>3656574.6820481624</v>
      </c>
      <c r="AD330" s="48">
        <f t="shared" si="60"/>
        <v>3656574.6820481624</v>
      </c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</row>
    <row r="331" spans="1:55" ht="12.75">
      <c r="A331" s="43">
        <f t="shared" si="51"/>
        <v>-699998</v>
      </c>
      <c r="B331" s="44">
        <f t="shared" si="51"/>
        <v>-70</v>
      </c>
      <c r="C331" s="44">
        <f t="shared" si="51"/>
        <v>2</v>
      </c>
      <c r="D331" s="45">
        <f t="shared" si="52"/>
        <v>1</v>
      </c>
      <c r="E331" s="44">
        <f t="shared" si="53"/>
        <v>19889</v>
      </c>
      <c r="F331" s="44" t="str">
        <f t="shared" si="53"/>
        <v>Guainia</v>
      </c>
      <c r="G331" s="44" t="str">
        <f t="shared" si="53"/>
        <v>Departmen</v>
      </c>
      <c r="H331" s="46">
        <f t="shared" si="53"/>
        <v>2747</v>
      </c>
      <c r="I331" s="43"/>
      <c r="J331" s="49">
        <f t="shared" si="54"/>
        <v>2747.456547612187</v>
      </c>
      <c r="K331" s="48">
        <f t="shared" si="55"/>
        <v>12352.53103</v>
      </c>
      <c r="L331" s="45">
        <f t="shared" si="54"/>
        <v>4769.317</v>
      </c>
      <c r="M331" s="43">
        <f t="shared" si="54"/>
        <v>12352.53103</v>
      </c>
      <c r="N331" s="46">
        <f t="shared" si="56"/>
        <v>331108</v>
      </c>
      <c r="O331" s="48">
        <f t="shared" si="56"/>
        <v>0.3276950428076304</v>
      </c>
      <c r="P331" s="43">
        <f t="shared" si="56"/>
        <v>-699998</v>
      </c>
      <c r="Q331" s="43">
        <f t="shared" si="56"/>
        <v>1</v>
      </c>
      <c r="R331" s="43">
        <f t="shared" si="57"/>
        <v>0</v>
      </c>
      <c r="S331" s="49">
        <f t="shared" si="57"/>
        <v>2747.456547612187</v>
      </c>
      <c r="T331" s="49">
        <f t="shared" si="57"/>
        <v>0</v>
      </c>
      <c r="U331" s="51">
        <f t="shared" si="57"/>
        <v>909704842.566776</v>
      </c>
      <c r="V331" s="43"/>
      <c r="W331" s="48">
        <f t="shared" si="58"/>
        <v>909941848.7564365</v>
      </c>
      <c r="X331" s="48">
        <f t="shared" si="58"/>
        <v>909941848.7564365</v>
      </c>
      <c r="Y331" s="43"/>
      <c r="Z331" s="48">
        <f t="shared" si="59"/>
        <v>2806220.76785057</v>
      </c>
      <c r="AA331" s="48">
        <f t="shared" si="59"/>
        <v>2806220.76785057</v>
      </c>
      <c r="AB331" s="43"/>
      <c r="AC331" s="48">
        <f t="shared" si="60"/>
        <v>6603562.904213592</v>
      </c>
      <c r="AD331" s="48">
        <f t="shared" si="60"/>
        <v>6603562.904213592</v>
      </c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</row>
    <row r="332" spans="1:55" ht="12.75">
      <c r="A332" s="43">
        <f t="shared" si="51"/>
        <v>-699996</v>
      </c>
      <c r="B332" s="44">
        <f t="shared" si="51"/>
        <v>-70</v>
      </c>
      <c r="C332" s="44">
        <f t="shared" si="51"/>
        <v>4</v>
      </c>
      <c r="D332" s="45">
        <f t="shared" si="52"/>
        <v>1</v>
      </c>
      <c r="E332" s="44">
        <f t="shared" si="53"/>
        <v>19887</v>
      </c>
      <c r="F332" s="44" t="str">
        <f t="shared" si="53"/>
        <v>Vichada</v>
      </c>
      <c r="G332" s="44" t="str">
        <f t="shared" si="53"/>
        <v>Departmen</v>
      </c>
      <c r="H332" s="46">
        <f t="shared" si="53"/>
        <v>3421</v>
      </c>
      <c r="I332" s="43"/>
      <c r="J332" s="49">
        <f t="shared" si="54"/>
        <v>3421.568565482815</v>
      </c>
      <c r="K332" s="48">
        <f t="shared" si="55"/>
        <v>12326.18037</v>
      </c>
      <c r="L332" s="45">
        <f t="shared" si="54"/>
        <v>4759.143</v>
      </c>
      <c r="M332" s="43">
        <f t="shared" si="54"/>
        <v>12326.18037</v>
      </c>
      <c r="N332" s="46">
        <f t="shared" si="56"/>
        <v>583024</v>
      </c>
      <c r="O332" s="48">
        <f t="shared" si="56"/>
        <v>0.46446574563301973</v>
      </c>
      <c r="P332" s="43">
        <f t="shared" si="56"/>
        <v>-699996</v>
      </c>
      <c r="Q332" s="43">
        <f t="shared" si="56"/>
        <v>1</v>
      </c>
      <c r="R332" s="43">
        <f t="shared" si="57"/>
        <v>0</v>
      </c>
      <c r="S332" s="49">
        <f t="shared" si="57"/>
        <v>3421.568565482815</v>
      </c>
      <c r="T332" s="49">
        <f t="shared" si="57"/>
        <v>0</v>
      </c>
      <c r="U332" s="51">
        <f t="shared" si="57"/>
        <v>1994856591.3220527</v>
      </c>
      <c r="V332" s="43"/>
      <c r="W332" s="48">
        <f t="shared" si="58"/>
        <v>1995376313.0356297</v>
      </c>
      <c r="X332" s="48">
        <f t="shared" si="58"/>
        <v>1995376313.0356297</v>
      </c>
      <c r="Y332" s="43"/>
      <c r="Z332" s="48">
        <f t="shared" si="59"/>
        <v>6153653.0680176355</v>
      </c>
      <c r="AA332" s="48">
        <f t="shared" si="59"/>
        <v>6153653.0680176355</v>
      </c>
      <c r="AB332" s="43"/>
      <c r="AC332" s="48">
        <f t="shared" si="60"/>
        <v>14480697.88054725</v>
      </c>
      <c r="AD332" s="48">
        <f t="shared" si="60"/>
        <v>14480697.88054725</v>
      </c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</row>
    <row r="333" spans="1:55" ht="12.75">
      <c r="A333" s="43">
        <f t="shared" si="51"/>
        <v>-689999</v>
      </c>
      <c r="B333" s="44">
        <f t="shared" si="51"/>
        <v>-69</v>
      </c>
      <c r="C333" s="44">
        <f t="shared" si="51"/>
        <v>1</v>
      </c>
      <c r="D333" s="45">
        <f t="shared" si="52"/>
        <v>0.233</v>
      </c>
      <c r="E333" s="44">
        <f t="shared" si="53"/>
        <v>20070</v>
      </c>
      <c r="F333" s="44" t="str">
        <f t="shared" si="53"/>
        <v>Guainia</v>
      </c>
      <c r="G333" s="44" t="str">
        <f t="shared" si="53"/>
        <v>Departmen</v>
      </c>
      <c r="H333" s="46">
        <f t="shared" si="53"/>
        <v>284</v>
      </c>
      <c r="I333" s="43"/>
      <c r="J333" s="49">
        <f t="shared" si="54"/>
        <v>284.04720040839504</v>
      </c>
      <c r="K333" s="48">
        <f t="shared" si="55"/>
        <v>2879.89401728</v>
      </c>
      <c r="L333" s="45">
        <f t="shared" si="54"/>
        <v>4772.224</v>
      </c>
      <c r="M333" s="43">
        <f t="shared" si="54"/>
        <v>12360.060159999999</v>
      </c>
      <c r="N333" s="46">
        <f t="shared" si="56"/>
        <v>331108</v>
      </c>
      <c r="O333" s="48">
        <f t="shared" si="56"/>
        <v>0.3276950428076304</v>
      </c>
      <c r="P333" s="43">
        <f t="shared" si="56"/>
        <v>-689999</v>
      </c>
      <c r="Q333" s="43">
        <f t="shared" si="56"/>
        <v>1</v>
      </c>
      <c r="R333" s="43">
        <f t="shared" si="57"/>
        <v>0</v>
      </c>
      <c r="S333" s="49">
        <f t="shared" si="57"/>
        <v>284.04720040839504</v>
      </c>
      <c r="T333" s="49">
        <f t="shared" si="57"/>
        <v>0</v>
      </c>
      <c r="U333" s="51">
        <f t="shared" si="57"/>
        <v>94050300.43282287</v>
      </c>
      <c r="V333" s="43"/>
      <c r="W333" s="48">
        <f t="shared" si="58"/>
        <v>94074803.43896177</v>
      </c>
      <c r="X333" s="48">
        <f t="shared" si="58"/>
        <v>94074803.43896177</v>
      </c>
      <c r="Y333" s="43"/>
      <c r="Z333" s="48">
        <f t="shared" si="59"/>
        <v>290122.5693737029</v>
      </c>
      <c r="AA333" s="48">
        <f t="shared" si="59"/>
        <v>290122.5693737029</v>
      </c>
      <c r="AB333" s="43"/>
      <c r="AC333" s="48">
        <f t="shared" si="60"/>
        <v>682712.7283569933</v>
      </c>
      <c r="AD333" s="48">
        <f t="shared" si="60"/>
        <v>682712.7283569933</v>
      </c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</row>
    <row r="334" spans="1:55" ht="12.75">
      <c r="A334" s="43">
        <f t="shared" si="51"/>
        <v>-689998</v>
      </c>
      <c r="B334" s="44">
        <f t="shared" si="51"/>
        <v>-69</v>
      </c>
      <c r="C334" s="44">
        <f t="shared" si="51"/>
        <v>2</v>
      </c>
      <c r="D334" s="45">
        <f t="shared" si="52"/>
        <v>1</v>
      </c>
      <c r="E334" s="44">
        <f t="shared" si="53"/>
        <v>20069</v>
      </c>
      <c r="F334" s="44" t="str">
        <f t="shared" si="53"/>
        <v>Guainia</v>
      </c>
      <c r="G334" s="44" t="str">
        <f t="shared" si="53"/>
        <v>Departmen</v>
      </c>
      <c r="H334" s="46">
        <f t="shared" si="53"/>
        <v>2194</v>
      </c>
      <c r="I334" s="43"/>
      <c r="J334" s="49">
        <f t="shared" si="54"/>
        <v>2194.364639774714</v>
      </c>
      <c r="K334" s="48">
        <f t="shared" si="55"/>
        <v>12352.53103</v>
      </c>
      <c r="L334" s="45">
        <f t="shared" si="54"/>
        <v>4769.317</v>
      </c>
      <c r="M334" s="43">
        <f t="shared" si="54"/>
        <v>12352.53103</v>
      </c>
      <c r="N334" s="46">
        <f t="shared" si="56"/>
        <v>331108</v>
      </c>
      <c r="O334" s="48">
        <f t="shared" si="56"/>
        <v>0.3276950428076304</v>
      </c>
      <c r="P334" s="43">
        <f t="shared" si="56"/>
        <v>-689998</v>
      </c>
      <c r="Q334" s="43">
        <f t="shared" si="56"/>
        <v>1</v>
      </c>
      <c r="R334" s="43">
        <f t="shared" si="57"/>
        <v>0</v>
      </c>
      <c r="S334" s="49">
        <f t="shared" si="57"/>
        <v>2194.364639774714</v>
      </c>
      <c r="T334" s="49">
        <f t="shared" si="57"/>
        <v>0</v>
      </c>
      <c r="U334" s="51">
        <f t="shared" si="57"/>
        <v>726571687.146526</v>
      </c>
      <c r="V334" s="43"/>
      <c r="W334" s="48">
        <f t="shared" si="58"/>
        <v>726760981.496768</v>
      </c>
      <c r="X334" s="48">
        <f t="shared" si="58"/>
        <v>726760981.496768</v>
      </c>
      <c r="Y334" s="43"/>
      <c r="Z334" s="48">
        <f t="shared" si="59"/>
        <v>2241299.0042461413</v>
      </c>
      <c r="AA334" s="48">
        <f t="shared" si="59"/>
        <v>2241299.0042461413</v>
      </c>
      <c r="AB334" s="43"/>
      <c r="AC334" s="48">
        <f t="shared" si="60"/>
        <v>5274196.218363532</v>
      </c>
      <c r="AD334" s="48">
        <f t="shared" si="60"/>
        <v>5274196.218363532</v>
      </c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</row>
    <row r="335" spans="1:55" ht="12.75">
      <c r="A335" s="43">
        <f t="shared" si="51"/>
        <v>-689996</v>
      </c>
      <c r="B335" s="44">
        <f t="shared" si="51"/>
        <v>-69</v>
      </c>
      <c r="C335" s="44">
        <f t="shared" si="51"/>
        <v>4</v>
      </c>
      <c r="D335" s="45">
        <f t="shared" si="52"/>
        <v>1</v>
      </c>
      <c r="E335" s="44">
        <f t="shared" si="53"/>
        <v>20067</v>
      </c>
      <c r="F335" s="44" t="str">
        <f t="shared" si="53"/>
        <v>Vichada</v>
      </c>
      <c r="G335" s="44" t="str">
        <f t="shared" si="53"/>
        <v>Departmen</v>
      </c>
      <c r="H335" s="46">
        <f t="shared" si="53"/>
        <v>2989</v>
      </c>
      <c r="I335" s="43"/>
      <c r="J335" s="49">
        <f t="shared" si="54"/>
        <v>2989.4967676784954</v>
      </c>
      <c r="K335" s="48">
        <f t="shared" si="55"/>
        <v>12326.18037</v>
      </c>
      <c r="L335" s="45">
        <f t="shared" si="54"/>
        <v>4759.143</v>
      </c>
      <c r="M335" s="43">
        <f t="shared" si="54"/>
        <v>12326.18037</v>
      </c>
      <c r="N335" s="46">
        <f t="shared" si="56"/>
        <v>583024</v>
      </c>
      <c r="O335" s="48">
        <f t="shared" si="56"/>
        <v>0.46446574563301973</v>
      </c>
      <c r="P335" s="43">
        <f t="shared" si="56"/>
        <v>-689996</v>
      </c>
      <c r="Q335" s="43">
        <f t="shared" si="56"/>
        <v>1</v>
      </c>
      <c r="R335" s="43">
        <f t="shared" si="57"/>
        <v>0</v>
      </c>
      <c r="S335" s="49">
        <f t="shared" si="57"/>
        <v>2989.4967676784954</v>
      </c>
      <c r="T335" s="49">
        <f t="shared" si="57"/>
        <v>0</v>
      </c>
      <c r="U335" s="51">
        <f t="shared" si="57"/>
        <v>1742948363.4789872</v>
      </c>
      <c r="V335" s="43"/>
      <c r="W335" s="48">
        <f t="shared" si="58"/>
        <v>1743402455.3240273</v>
      </c>
      <c r="X335" s="48">
        <f t="shared" si="58"/>
        <v>1743402455.3240273</v>
      </c>
      <c r="Y335" s="43"/>
      <c r="Z335" s="48">
        <f t="shared" si="59"/>
        <v>5376576.7378850365</v>
      </c>
      <c r="AA335" s="48">
        <f t="shared" si="59"/>
        <v>5376576.7378850365</v>
      </c>
      <c r="AB335" s="43"/>
      <c r="AC335" s="48">
        <f t="shared" si="60"/>
        <v>12652091.775783608</v>
      </c>
      <c r="AD335" s="48">
        <f t="shared" si="60"/>
        <v>12652091.775783608</v>
      </c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</row>
    <row r="336" spans="1:55" ht="12.75">
      <c r="A336" s="43">
        <f t="shared" si="51"/>
        <v>-689995</v>
      </c>
      <c r="B336" s="44">
        <f t="shared" si="51"/>
        <v>-69</v>
      </c>
      <c r="C336" s="44">
        <f t="shared" si="51"/>
        <v>5</v>
      </c>
      <c r="D336" s="45">
        <f t="shared" si="52"/>
        <v>1</v>
      </c>
      <c r="E336" s="44">
        <f t="shared" si="53"/>
        <v>20066</v>
      </c>
      <c r="F336" s="44" t="str">
        <f t="shared" si="53"/>
        <v>Vichada</v>
      </c>
      <c r="G336" s="44" t="str">
        <f t="shared" si="53"/>
        <v>Departmen</v>
      </c>
      <c r="H336" s="46">
        <f t="shared" si="53"/>
        <v>4207</v>
      </c>
      <c r="I336" s="43"/>
      <c r="J336" s="49">
        <f t="shared" si="54"/>
        <v>4207.699197599007</v>
      </c>
      <c r="K336" s="48">
        <f t="shared" si="55"/>
        <v>12307.37956</v>
      </c>
      <c r="L336" s="45">
        <f t="shared" si="54"/>
        <v>4751.884</v>
      </c>
      <c r="M336" s="43">
        <f t="shared" si="54"/>
        <v>12307.37956</v>
      </c>
      <c r="N336" s="46">
        <f t="shared" si="56"/>
        <v>583024</v>
      </c>
      <c r="O336" s="48">
        <f t="shared" si="56"/>
        <v>0.46446574563301973</v>
      </c>
      <c r="P336" s="43">
        <f t="shared" si="56"/>
        <v>-689995</v>
      </c>
      <c r="Q336" s="43">
        <f t="shared" si="56"/>
        <v>1</v>
      </c>
      <c r="R336" s="43">
        <f t="shared" si="57"/>
        <v>0</v>
      </c>
      <c r="S336" s="49">
        <f t="shared" si="57"/>
        <v>4207.699197599007</v>
      </c>
      <c r="T336" s="49">
        <f t="shared" si="57"/>
        <v>0</v>
      </c>
      <c r="U336" s="51">
        <f t="shared" si="57"/>
        <v>2453189616.980963</v>
      </c>
      <c r="V336" s="43"/>
      <c r="W336" s="48">
        <f t="shared" si="58"/>
        <v>2453828748.5942397</v>
      </c>
      <c r="X336" s="48">
        <f t="shared" si="58"/>
        <v>2453828748.5942397</v>
      </c>
      <c r="Y336" s="43"/>
      <c r="Z336" s="48">
        <f t="shared" si="59"/>
        <v>7567500.279786668</v>
      </c>
      <c r="AA336" s="48">
        <f t="shared" si="59"/>
        <v>7567500.279786668</v>
      </c>
      <c r="AB336" s="43"/>
      <c r="AC336" s="48">
        <f t="shared" si="60"/>
        <v>17807745.098936647</v>
      </c>
      <c r="AD336" s="48">
        <f t="shared" si="60"/>
        <v>17807745.098936647</v>
      </c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</row>
    <row r="337" spans="1:55" ht="12.75">
      <c r="A337" s="43">
        <f t="shared" si="51"/>
        <v>-689994</v>
      </c>
      <c r="B337" s="44">
        <f t="shared" si="51"/>
        <v>-69</v>
      </c>
      <c r="C337" s="44">
        <f t="shared" si="51"/>
        <v>6</v>
      </c>
      <c r="D337" s="45">
        <f t="shared" si="52"/>
        <v>0.185</v>
      </c>
      <c r="E337" s="44">
        <f t="shared" si="53"/>
        <v>20065</v>
      </c>
      <c r="F337" s="44" t="str">
        <f t="shared" si="53"/>
        <v>Vichada</v>
      </c>
      <c r="G337" s="44" t="str">
        <f t="shared" si="53"/>
        <v>Departmen</v>
      </c>
      <c r="H337" s="46">
        <f t="shared" si="53"/>
        <v>947</v>
      </c>
      <c r="I337" s="43"/>
      <c r="J337" s="49">
        <f t="shared" si="54"/>
        <v>947.1573900941904</v>
      </c>
      <c r="K337" s="48">
        <f t="shared" si="55"/>
        <v>2272.6918221</v>
      </c>
      <c r="L337" s="45">
        <f t="shared" si="54"/>
        <v>4743.174</v>
      </c>
      <c r="M337" s="43">
        <f t="shared" si="54"/>
        <v>12284.82066</v>
      </c>
      <c r="N337" s="46">
        <f t="shared" si="56"/>
        <v>583024</v>
      </c>
      <c r="O337" s="48">
        <f t="shared" si="56"/>
        <v>0.46446574563301973</v>
      </c>
      <c r="P337" s="43">
        <f t="shared" si="56"/>
        <v>-689994</v>
      </c>
      <c r="Q337" s="43">
        <f t="shared" si="56"/>
        <v>1</v>
      </c>
      <c r="R337" s="43">
        <f t="shared" si="57"/>
        <v>0</v>
      </c>
      <c r="S337" s="49">
        <f t="shared" si="57"/>
        <v>947.1573900941904</v>
      </c>
      <c r="T337" s="49">
        <f t="shared" si="57"/>
        <v>0</v>
      </c>
      <c r="U337" s="51">
        <f t="shared" si="57"/>
        <v>552215490.2022753</v>
      </c>
      <c r="V337" s="43"/>
      <c r="W337" s="48">
        <f t="shared" si="58"/>
        <v>552359359.3816841</v>
      </c>
      <c r="X337" s="48">
        <f t="shared" si="58"/>
        <v>552359359.3816841</v>
      </c>
      <c r="Y337" s="43"/>
      <c r="Z337" s="48">
        <f t="shared" si="59"/>
        <v>1703452.0477675241</v>
      </c>
      <c r="AA337" s="48">
        <f t="shared" si="59"/>
        <v>1703452.0477675241</v>
      </c>
      <c r="AB337" s="43"/>
      <c r="AC337" s="48">
        <f t="shared" si="60"/>
        <v>4008541.623173997</v>
      </c>
      <c r="AD337" s="48">
        <f t="shared" si="60"/>
        <v>4008541.623173997</v>
      </c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</row>
    <row r="338" spans="1:55" ht="12.75">
      <c r="A338" s="43">
        <f t="shared" si="51"/>
        <v>-679999</v>
      </c>
      <c r="B338" s="44">
        <f t="shared" si="51"/>
        <v>-68</v>
      </c>
      <c r="C338" s="44">
        <f t="shared" si="51"/>
        <v>1</v>
      </c>
      <c r="D338" s="45">
        <f t="shared" si="52"/>
        <v>0.149</v>
      </c>
      <c r="E338" s="44">
        <f t="shared" si="53"/>
        <v>20250</v>
      </c>
      <c r="F338" s="44" t="str">
        <f t="shared" si="53"/>
        <v>Guainia</v>
      </c>
      <c r="G338" s="44" t="str">
        <f t="shared" si="53"/>
        <v>Departmen</v>
      </c>
      <c r="H338" s="46">
        <f t="shared" si="53"/>
        <v>264</v>
      </c>
      <c r="I338" s="43"/>
      <c r="J338" s="49">
        <f t="shared" si="54"/>
        <v>264.04387643597283</v>
      </c>
      <c r="K338" s="48">
        <f t="shared" si="55"/>
        <v>1841.6489638399999</v>
      </c>
      <c r="L338" s="45">
        <f t="shared" si="54"/>
        <v>4772.224</v>
      </c>
      <c r="M338" s="43">
        <f t="shared" si="54"/>
        <v>12360.060159999999</v>
      </c>
      <c r="N338" s="46">
        <f t="shared" si="56"/>
        <v>331108</v>
      </c>
      <c r="O338" s="48">
        <f t="shared" si="56"/>
        <v>0.3276950428076304</v>
      </c>
      <c r="P338" s="43">
        <f t="shared" si="56"/>
        <v>-679999</v>
      </c>
      <c r="Q338" s="43">
        <f t="shared" si="56"/>
        <v>1</v>
      </c>
      <c r="R338" s="43">
        <f t="shared" si="57"/>
        <v>0</v>
      </c>
      <c r="S338" s="49">
        <f t="shared" si="57"/>
        <v>264.04387643597283</v>
      </c>
      <c r="T338" s="49">
        <f t="shared" si="57"/>
        <v>0</v>
      </c>
      <c r="U338" s="51">
        <f t="shared" si="57"/>
        <v>87427039.8389621</v>
      </c>
      <c r="V338" s="43"/>
      <c r="W338" s="48">
        <f t="shared" si="58"/>
        <v>87449817.2812884</v>
      </c>
      <c r="X338" s="48">
        <f t="shared" si="58"/>
        <v>87449817.2812884</v>
      </c>
      <c r="Y338" s="43"/>
      <c r="Z338" s="48">
        <f t="shared" si="59"/>
        <v>269691.40251639986</v>
      </c>
      <c r="AA338" s="48">
        <f t="shared" si="59"/>
        <v>269691.40251639986</v>
      </c>
      <c r="AB338" s="43"/>
      <c r="AC338" s="48">
        <f t="shared" si="60"/>
        <v>634634.3672050922</v>
      </c>
      <c r="AD338" s="48">
        <f t="shared" si="60"/>
        <v>634634.3672050922</v>
      </c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</row>
    <row r="339" spans="1:55" ht="12.75">
      <c r="A339" s="43">
        <f t="shared" si="51"/>
        <v>-679998</v>
      </c>
      <c r="B339" s="44">
        <f t="shared" si="51"/>
        <v>-68</v>
      </c>
      <c r="C339" s="44">
        <f t="shared" si="51"/>
        <v>2</v>
      </c>
      <c r="D339" s="45">
        <f t="shared" si="52"/>
        <v>0.571</v>
      </c>
      <c r="E339" s="44">
        <f t="shared" si="53"/>
        <v>20249</v>
      </c>
      <c r="F339" s="44" t="str">
        <f t="shared" si="53"/>
        <v>Guainia</v>
      </c>
      <c r="G339" s="44" t="str">
        <f t="shared" si="53"/>
        <v>Departmen</v>
      </c>
      <c r="H339" s="46">
        <f t="shared" si="53"/>
        <v>1124</v>
      </c>
      <c r="I339" s="43"/>
      <c r="J339" s="49">
        <f t="shared" si="54"/>
        <v>1124.1868072501268</v>
      </c>
      <c r="K339" s="48">
        <f t="shared" si="55"/>
        <v>7053.29521813</v>
      </c>
      <c r="L339" s="45">
        <f t="shared" si="54"/>
        <v>4769.317</v>
      </c>
      <c r="M339" s="43">
        <f t="shared" si="54"/>
        <v>12352.53103</v>
      </c>
      <c r="N339" s="46">
        <f t="shared" si="56"/>
        <v>331108</v>
      </c>
      <c r="O339" s="48">
        <f t="shared" si="56"/>
        <v>0.3276950428076304</v>
      </c>
      <c r="P339" s="43">
        <f t="shared" si="56"/>
        <v>-679998</v>
      </c>
      <c r="Q339" s="43">
        <f t="shared" si="56"/>
        <v>1</v>
      </c>
      <c r="R339" s="43">
        <f t="shared" si="57"/>
        <v>0</v>
      </c>
      <c r="S339" s="49">
        <f t="shared" si="57"/>
        <v>1124.1868072501268</v>
      </c>
      <c r="T339" s="49">
        <f t="shared" si="57"/>
        <v>0</v>
      </c>
      <c r="U339" s="51">
        <f t="shared" si="57"/>
        <v>372227245.37497497</v>
      </c>
      <c r="V339" s="43"/>
      <c r="W339" s="48">
        <f t="shared" si="58"/>
        <v>372324222.061243</v>
      </c>
      <c r="X339" s="48">
        <f t="shared" si="58"/>
        <v>372324222.061243</v>
      </c>
      <c r="Y339" s="43"/>
      <c r="Z339" s="48">
        <f t="shared" si="59"/>
        <v>1148231.5773804297</v>
      </c>
      <c r="AA339" s="48">
        <f t="shared" si="59"/>
        <v>1148231.5773804297</v>
      </c>
      <c r="AB339" s="43"/>
      <c r="AC339" s="48">
        <f t="shared" si="60"/>
        <v>2702003.896736832</v>
      </c>
      <c r="AD339" s="48">
        <f t="shared" si="60"/>
        <v>2702003.896736832</v>
      </c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</row>
    <row r="340" spans="1:55" ht="12.75">
      <c r="A340" s="43">
        <f t="shared" si="51"/>
        <v>-679995</v>
      </c>
      <c r="B340" s="44">
        <f t="shared" si="51"/>
        <v>-68</v>
      </c>
      <c r="C340" s="44">
        <f t="shared" si="51"/>
        <v>5</v>
      </c>
      <c r="D340" s="45">
        <f t="shared" si="52"/>
        <v>0.305</v>
      </c>
      <c r="E340" s="44">
        <f t="shared" si="53"/>
        <v>20246</v>
      </c>
      <c r="F340" s="44" t="str">
        <f t="shared" si="53"/>
        <v>Vichada</v>
      </c>
      <c r="G340" s="44" t="str">
        <f t="shared" si="53"/>
        <v>Departmen</v>
      </c>
      <c r="H340" s="46">
        <f t="shared" si="53"/>
        <v>1869</v>
      </c>
      <c r="I340" s="43"/>
      <c r="J340" s="49">
        <f t="shared" si="54"/>
        <v>1869.310625222853</v>
      </c>
      <c r="K340" s="48">
        <f t="shared" si="55"/>
        <v>3753.7507658</v>
      </c>
      <c r="L340" s="45">
        <f t="shared" si="54"/>
        <v>4751.884</v>
      </c>
      <c r="M340" s="43">
        <f t="shared" si="54"/>
        <v>12307.37956</v>
      </c>
      <c r="N340" s="46">
        <f t="shared" si="56"/>
        <v>583024</v>
      </c>
      <c r="O340" s="48">
        <f t="shared" si="56"/>
        <v>0.46446574563301973</v>
      </c>
      <c r="P340" s="43">
        <f t="shared" si="56"/>
        <v>-679995</v>
      </c>
      <c r="Q340" s="43">
        <f t="shared" si="56"/>
        <v>1</v>
      </c>
      <c r="R340" s="43">
        <f t="shared" si="57"/>
        <v>0</v>
      </c>
      <c r="S340" s="49">
        <f t="shared" si="57"/>
        <v>1869.310625222853</v>
      </c>
      <c r="T340" s="49">
        <f t="shared" si="57"/>
        <v>0</v>
      </c>
      <c r="U340" s="51">
        <f t="shared" si="57"/>
        <v>1089852957.9599288</v>
      </c>
      <c r="V340" s="43"/>
      <c r="W340" s="48">
        <f t="shared" si="58"/>
        <v>1090136898.2939467</v>
      </c>
      <c r="X340" s="48">
        <f t="shared" si="58"/>
        <v>1090136898.2939467</v>
      </c>
      <c r="Y340" s="43"/>
      <c r="Z340" s="48">
        <f t="shared" si="59"/>
        <v>3361934.400504227</v>
      </c>
      <c r="AA340" s="48">
        <f t="shared" si="59"/>
        <v>3361934.400504227</v>
      </c>
      <c r="AB340" s="43"/>
      <c r="AC340" s="48">
        <f t="shared" si="60"/>
        <v>7911261.133803802</v>
      </c>
      <c r="AD340" s="48">
        <f t="shared" si="60"/>
        <v>7911261.133803802</v>
      </c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</row>
    <row r="341" spans="1:55" ht="12.75">
      <c r="A341" s="43">
        <f t="shared" si="51"/>
        <v>-679994</v>
      </c>
      <c r="B341" s="44">
        <f t="shared" si="51"/>
        <v>-68</v>
      </c>
      <c r="C341" s="44">
        <f t="shared" si="51"/>
        <v>6</v>
      </c>
      <c r="D341" s="45">
        <f t="shared" si="52"/>
        <v>0.142</v>
      </c>
      <c r="E341" s="44">
        <f t="shared" si="53"/>
        <v>20245</v>
      </c>
      <c r="F341" s="44" t="str">
        <f t="shared" si="53"/>
        <v>Vichada</v>
      </c>
      <c r="G341" s="44" t="str">
        <f t="shared" si="53"/>
        <v>Departmen</v>
      </c>
      <c r="H341" s="46">
        <f t="shared" si="53"/>
        <v>962</v>
      </c>
      <c r="I341" s="43"/>
      <c r="J341" s="49">
        <f t="shared" si="54"/>
        <v>962.1598830735071</v>
      </c>
      <c r="K341" s="48">
        <f t="shared" si="55"/>
        <v>1744.4445337199998</v>
      </c>
      <c r="L341" s="45">
        <f t="shared" si="54"/>
        <v>4743.174</v>
      </c>
      <c r="M341" s="43">
        <f t="shared" si="54"/>
        <v>12284.82066</v>
      </c>
      <c r="N341" s="46">
        <f t="shared" si="56"/>
        <v>583024</v>
      </c>
      <c r="O341" s="48">
        <f t="shared" si="56"/>
        <v>0.46446574563301973</v>
      </c>
      <c r="P341" s="43">
        <f t="shared" si="56"/>
        <v>-679994</v>
      </c>
      <c r="Q341" s="43">
        <f t="shared" si="56"/>
        <v>1</v>
      </c>
      <c r="R341" s="43">
        <f t="shared" si="57"/>
        <v>0</v>
      </c>
      <c r="S341" s="49">
        <f t="shared" si="57"/>
        <v>962.1598830735071</v>
      </c>
      <c r="T341" s="49">
        <f t="shared" si="57"/>
        <v>0</v>
      </c>
      <c r="U341" s="51">
        <f t="shared" si="57"/>
        <v>560962303.6690484</v>
      </c>
      <c r="V341" s="43"/>
      <c r="W341" s="48">
        <f t="shared" si="58"/>
        <v>561108451.663337</v>
      </c>
      <c r="X341" s="48">
        <f t="shared" si="58"/>
        <v>561108451.663337</v>
      </c>
      <c r="Y341" s="43"/>
      <c r="Z341" s="48">
        <f t="shared" si="59"/>
        <v>1730433.8647860172</v>
      </c>
      <c r="AA341" s="48">
        <f t="shared" si="59"/>
        <v>1730433.8647860172</v>
      </c>
      <c r="AB341" s="43"/>
      <c r="AC341" s="48">
        <f t="shared" si="60"/>
        <v>4072034.890700512</v>
      </c>
      <c r="AD341" s="48">
        <f t="shared" si="60"/>
        <v>4072034.890700512</v>
      </c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</row>
    <row r="342" spans="1:55" ht="12.75">
      <c r="A342" s="43">
        <f t="shared" si="51"/>
        <v>-669999</v>
      </c>
      <c r="B342" s="44">
        <f t="shared" si="51"/>
        <v>-67</v>
      </c>
      <c r="C342" s="44">
        <f t="shared" si="51"/>
        <v>1</v>
      </c>
      <c r="D342" s="45">
        <f t="shared" si="52"/>
        <v>0.033</v>
      </c>
      <c r="E342" s="44">
        <f t="shared" si="53"/>
        <v>20430</v>
      </c>
      <c r="F342" s="44" t="str">
        <f t="shared" si="53"/>
        <v>Guainia</v>
      </c>
      <c r="G342" s="44" t="str">
        <f t="shared" si="53"/>
        <v>Departmen</v>
      </c>
      <c r="H342" s="46">
        <f t="shared" si="53"/>
        <v>38</v>
      </c>
      <c r="I342" s="43"/>
      <c r="J342" s="49">
        <f t="shared" si="54"/>
        <v>38.00631554760215</v>
      </c>
      <c r="K342" s="48">
        <f t="shared" si="55"/>
        <v>407.88198528</v>
      </c>
      <c r="L342" s="45">
        <f t="shared" si="54"/>
        <v>4772.224</v>
      </c>
      <c r="M342" s="43">
        <f t="shared" si="54"/>
        <v>12360.060159999999</v>
      </c>
      <c r="N342" s="46">
        <f t="shared" si="56"/>
        <v>331108</v>
      </c>
      <c r="O342" s="48">
        <f t="shared" si="56"/>
        <v>0.3276950428076304</v>
      </c>
      <c r="P342" s="43">
        <f t="shared" si="56"/>
        <v>-669999</v>
      </c>
      <c r="Q342" s="43">
        <f t="shared" si="56"/>
        <v>1</v>
      </c>
      <c r="R342" s="43">
        <f t="shared" si="57"/>
        <v>0</v>
      </c>
      <c r="S342" s="49">
        <f t="shared" si="57"/>
        <v>38.00631554760215</v>
      </c>
      <c r="T342" s="49">
        <f t="shared" si="57"/>
        <v>0</v>
      </c>
      <c r="U342" s="51">
        <f t="shared" si="57"/>
        <v>12584195.128335452</v>
      </c>
      <c r="V342" s="43"/>
      <c r="W342" s="48">
        <f t="shared" si="58"/>
        <v>12587473.69957939</v>
      </c>
      <c r="X342" s="48">
        <f t="shared" si="58"/>
        <v>12587473.69957939</v>
      </c>
      <c r="Y342" s="43"/>
      <c r="Z342" s="48">
        <f t="shared" si="59"/>
        <v>38819.21702887574</v>
      </c>
      <c r="AA342" s="48">
        <f t="shared" si="59"/>
        <v>38819.21702887574</v>
      </c>
      <c r="AB342" s="43"/>
      <c r="AC342" s="48">
        <f t="shared" si="60"/>
        <v>91348.88618861177</v>
      </c>
      <c r="AD342" s="48">
        <f t="shared" si="60"/>
        <v>91348.88618861177</v>
      </c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</row>
    <row r="343" spans="1:55" ht="12.75">
      <c r="A343" s="43">
        <f t="shared" si="51"/>
        <v>-780000</v>
      </c>
      <c r="B343" s="44">
        <f t="shared" si="51"/>
        <v>-78</v>
      </c>
      <c r="C343" s="44">
        <f t="shared" si="51"/>
        <v>0</v>
      </c>
      <c r="D343" s="45">
        <f t="shared" si="52"/>
        <v>0.409</v>
      </c>
      <c r="E343" s="44">
        <f t="shared" si="53"/>
        <v>18451</v>
      </c>
      <c r="F343" s="44" t="str">
        <f t="shared" si="53"/>
        <v>Narino</v>
      </c>
      <c r="G343" s="44" t="str">
        <f t="shared" si="53"/>
        <v>Departmen</v>
      </c>
      <c r="H343" s="46">
        <f t="shared" si="53"/>
        <v>324184</v>
      </c>
      <c r="I343" s="43"/>
      <c r="J343" s="49">
        <f t="shared" si="54"/>
        <v>324237.87893378566</v>
      </c>
      <c r="K343" s="48">
        <f t="shared" si="55"/>
        <v>5056.8069608</v>
      </c>
      <c r="L343" s="45">
        <f t="shared" si="54"/>
        <v>4773.68</v>
      </c>
      <c r="M343" s="43">
        <f t="shared" si="54"/>
        <v>12363.8312</v>
      </c>
      <c r="N343" s="46">
        <f t="shared" si="56"/>
        <v>286285</v>
      </c>
      <c r="O343" s="48">
        <f t="shared" si="56"/>
        <v>39.99735669277521</v>
      </c>
      <c r="P343" s="43">
        <f t="shared" si="56"/>
        <v>-780000</v>
      </c>
      <c r="Q343" s="43">
        <f t="shared" si="56"/>
        <v>2</v>
      </c>
      <c r="R343" s="43">
        <f t="shared" si="57"/>
        <v>182478.08907379964</v>
      </c>
      <c r="S343" s="49">
        <f t="shared" si="57"/>
        <v>315625.01099302364</v>
      </c>
      <c r="T343" s="49">
        <f t="shared" si="57"/>
        <v>324237.8789337856</v>
      </c>
      <c r="U343" s="51">
        <f t="shared" si="57"/>
        <v>90358706272.13777</v>
      </c>
      <c r="V343" s="43"/>
      <c r="W343" s="48">
        <f t="shared" si="58"/>
        <v>90382247504.05623</v>
      </c>
      <c r="X343" s="48">
        <f t="shared" si="58"/>
        <v>93247694014.04218</v>
      </c>
      <c r="Y343" s="43"/>
      <c r="Z343" s="48">
        <f t="shared" si="59"/>
        <v>278734888.75966907</v>
      </c>
      <c r="AA343" s="48">
        <f t="shared" si="59"/>
        <v>287571800.1694221</v>
      </c>
      <c r="AB343" s="43"/>
      <c r="AC343" s="48">
        <f t="shared" si="60"/>
        <v>655915383.6400752</v>
      </c>
      <c r="AD343" s="48">
        <f t="shared" si="60"/>
        <v>676710290.8126724</v>
      </c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</row>
    <row r="344" spans="1:55" ht="12.75">
      <c r="A344" s="43">
        <f>A52</f>
        <v>-779998</v>
      </c>
      <c r="B344" s="44">
        <f>B52</f>
        <v>-78</v>
      </c>
      <c r="C344" s="44">
        <f>C52</f>
        <v>2</v>
      </c>
      <c r="D344" s="45">
        <f>AE52</f>
        <v>0.8840000000000001</v>
      </c>
      <c r="E344" s="44">
        <f>E52</f>
        <v>18449</v>
      </c>
      <c r="F344" s="44" t="str">
        <f>F52</f>
        <v>Cauca</v>
      </c>
      <c r="G344" s="44" t="str">
        <f>G52</f>
        <v>Departmen</v>
      </c>
      <c r="H344" s="46">
        <f>H52</f>
        <v>165751</v>
      </c>
      <c r="I344" s="43"/>
      <c r="J344" s="49">
        <f>J52</f>
        <v>165778.54758764748</v>
      </c>
      <c r="K344" s="48">
        <f t="shared" si="55"/>
        <v>10919.637430520002</v>
      </c>
      <c r="L344" s="45">
        <f aca="true" t="shared" si="61" ref="L344:U344">L52</f>
        <v>4769.317</v>
      </c>
      <c r="M344" s="43">
        <f t="shared" si="61"/>
        <v>12352.53103</v>
      </c>
      <c r="N344" s="46">
        <f t="shared" si="61"/>
        <v>338451</v>
      </c>
      <c r="O344" s="48">
        <f t="shared" si="61"/>
        <v>36.04500421663299</v>
      </c>
      <c r="P344" s="43">
        <f t="shared" si="61"/>
        <v>-779998</v>
      </c>
      <c r="Q344" s="43">
        <f t="shared" si="61"/>
        <v>2</v>
      </c>
      <c r="R344" s="43">
        <f t="shared" si="61"/>
        <v>303658.476548584</v>
      </c>
      <c r="S344" s="49">
        <f t="shared" si="61"/>
        <v>124770.78229142436</v>
      </c>
      <c r="T344" s="49">
        <f t="shared" si="61"/>
        <v>165778.54758764748</v>
      </c>
      <c r="U344" s="51">
        <f t="shared" si="61"/>
        <v>42228796037.314865</v>
      </c>
      <c r="V344" s="43"/>
      <c r="W344" s="48">
        <f>W52</f>
        <v>42239797942.08049</v>
      </c>
      <c r="X344" s="48">
        <f>X52</f>
        <v>53982764638.32057</v>
      </c>
      <c r="Y344" s="43"/>
      <c r="Z344" s="48">
        <f>Z52</f>
        <v>130265684.9741241</v>
      </c>
      <c r="AA344" s="48">
        <f>AA52</f>
        <v>166480479.42961806</v>
      </c>
      <c r="AB344" s="43"/>
      <c r="AC344" s="48">
        <f>AC52</f>
        <v>306539547.7227493</v>
      </c>
      <c r="AD344" s="48">
        <f>AD52</f>
        <v>391759739.94347566</v>
      </c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</row>
    <row r="345" spans="1:55" ht="12.75">
      <c r="A345" s="43">
        <f>A54</f>
        <v>-779997</v>
      </c>
      <c r="B345" s="44">
        <f>B54</f>
        <v>-78</v>
      </c>
      <c r="C345" s="44">
        <f>C54</f>
        <v>3</v>
      </c>
      <c r="D345" s="45">
        <f>AE54</f>
        <v>0.324</v>
      </c>
      <c r="E345" s="44">
        <f>E54</f>
        <v>18448</v>
      </c>
      <c r="F345" s="44" t="str">
        <f>F54</f>
        <v>Valle del</v>
      </c>
      <c r="G345" s="44" t="str">
        <f>G54</f>
        <v>Departmen</v>
      </c>
      <c r="H345" s="46">
        <f>H54</f>
        <v>125598</v>
      </c>
      <c r="I345" s="43"/>
      <c r="J345" s="49">
        <f>J54</f>
        <v>125618.87421441407</v>
      </c>
      <c r="K345" s="48">
        <f t="shared" si="55"/>
        <v>3998.5621552799994</v>
      </c>
      <c r="L345" s="45">
        <f aca="true" t="shared" si="62" ref="L345:U345">L54</f>
        <v>4764.958</v>
      </c>
      <c r="M345" s="43">
        <f t="shared" si="62"/>
        <v>12341.241219999998</v>
      </c>
      <c r="N345" s="46">
        <f t="shared" si="62"/>
        <v>789558</v>
      </c>
      <c r="O345" s="48">
        <f t="shared" si="62"/>
        <v>158.18399423607622</v>
      </c>
      <c r="P345" s="43">
        <f t="shared" si="62"/>
        <v>-779997</v>
      </c>
      <c r="Q345" s="43">
        <f t="shared" si="62"/>
        <v>2</v>
      </c>
      <c r="R345" s="43">
        <f t="shared" si="62"/>
        <v>486094.52067261597</v>
      </c>
      <c r="S345" s="49">
        <f t="shared" si="62"/>
        <v>117550.79714731526</v>
      </c>
      <c r="T345" s="49">
        <f t="shared" si="62"/>
        <v>125618.87421441407</v>
      </c>
      <c r="U345" s="51">
        <f t="shared" si="62"/>
        <v>92813172294.03995</v>
      </c>
      <c r="V345" s="43"/>
      <c r="W345" s="48">
        <f>W54</f>
        <v>92837352990.11455</v>
      </c>
      <c r="X345" s="48">
        <f>X54</f>
        <v>95568713159.83282</v>
      </c>
      <c r="Y345" s="43"/>
      <c r="Z345" s="48">
        <f>Z54</f>
        <v>286306326.44182014</v>
      </c>
      <c r="AA345" s="48">
        <f>AA54</f>
        <v>294729721.45680743</v>
      </c>
      <c r="AB345" s="43"/>
      <c r="AC345" s="48">
        <f>AC54</f>
        <v>673732394.1840155</v>
      </c>
      <c r="AD345" s="48">
        <f>AD54</f>
        <v>693554219.8528183</v>
      </c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</row>
    <row r="346" spans="1:55" ht="12.75">
      <c r="A346" s="43">
        <f>A56</f>
        <v>-779996</v>
      </c>
      <c r="B346" s="44">
        <f>B56</f>
        <v>-78</v>
      </c>
      <c r="C346" s="44">
        <f>C56</f>
        <v>4</v>
      </c>
      <c r="D346" s="45">
        <f>AE56</f>
        <v>0.361</v>
      </c>
      <c r="E346" s="44">
        <f>E56</f>
        <v>18447</v>
      </c>
      <c r="F346" s="44" t="str">
        <f>F56</f>
        <v>Choco</v>
      </c>
      <c r="G346" s="44" t="str">
        <f>G56</f>
        <v>Departmen</v>
      </c>
      <c r="H346" s="46">
        <f>H56</f>
        <v>42686</v>
      </c>
      <c r="I346" s="43"/>
      <c r="J346" s="49">
        <f>J56</f>
        <v>42693.09435434067</v>
      </c>
      <c r="K346" s="48">
        <f t="shared" si="55"/>
        <v>4449.75111357</v>
      </c>
      <c r="L346" s="45">
        <f aca="true" t="shared" si="63" ref="L346:U346">L56</f>
        <v>4759.143</v>
      </c>
      <c r="M346" s="43">
        <f t="shared" si="63"/>
        <v>12326.18037</v>
      </c>
      <c r="N346" s="46">
        <f t="shared" si="63"/>
        <v>333714</v>
      </c>
      <c r="O346" s="48">
        <f t="shared" si="63"/>
        <v>8.591156017816049</v>
      </c>
      <c r="P346" s="43">
        <f t="shared" si="63"/>
        <v>-779996</v>
      </c>
      <c r="Q346" s="43">
        <f t="shared" si="63"/>
        <v>2</v>
      </c>
      <c r="R346" s="43">
        <f t="shared" si="63"/>
        <v>30603.98407343694</v>
      </c>
      <c r="S346" s="49">
        <f t="shared" si="63"/>
        <v>7641.262720509776</v>
      </c>
      <c r="T346" s="49">
        <f t="shared" si="63"/>
        <v>42693.09435434067</v>
      </c>
      <c r="U346" s="51">
        <f t="shared" si="63"/>
        <v>2549996347.5121994</v>
      </c>
      <c r="V346" s="43"/>
      <c r="W346" s="48">
        <f>W56</f>
        <v>2550660700.266733</v>
      </c>
      <c r="X346" s="48">
        <f>X56</f>
        <v>30233325091.40602</v>
      </c>
      <c r="Y346" s="43"/>
      <c r="Z346" s="48">
        <f>Z56</f>
        <v>7866125.773433557</v>
      </c>
      <c r="AA346" s="48">
        <f>AA56</f>
        <v>93238249.091004</v>
      </c>
      <c r="AB346" s="43"/>
      <c r="AC346" s="48">
        <f>AC56</f>
        <v>18510466.800198063</v>
      </c>
      <c r="AD346" s="48">
        <f>AD56</f>
        <v>219407058.0636394</v>
      </c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</row>
    <row r="347" spans="1:55" ht="12.75">
      <c r="A347" s="43">
        <f>A58</f>
        <v>-779993</v>
      </c>
      <c r="B347" s="44">
        <f>B58</f>
        <v>-78</v>
      </c>
      <c r="C347" s="44">
        <f>C58</f>
        <v>7</v>
      </c>
      <c r="D347" s="45">
        <f>AE58</f>
        <v>0.61</v>
      </c>
      <c r="E347" s="44">
        <f>E58</f>
        <v>18444</v>
      </c>
      <c r="F347" s="44" t="str">
        <f>F58</f>
        <v>Antioquia</v>
      </c>
      <c r="G347" s="44" t="str">
        <f>G58</f>
        <v>Departmen</v>
      </c>
      <c r="H347" s="46">
        <f>H58</f>
        <v>32286</v>
      </c>
      <c r="I347" s="43"/>
      <c r="J347" s="49">
        <f>J58</f>
        <v>32291.36588868113</v>
      </c>
      <c r="K347" s="48">
        <f t="shared" si="55"/>
        <v>7477.6967181</v>
      </c>
      <c r="L347" s="45">
        <f aca="true" t="shared" si="64" ref="L347:U347">L58</f>
        <v>4733.019</v>
      </c>
      <c r="M347" s="43">
        <f t="shared" si="64"/>
        <v>12258.51921</v>
      </c>
      <c r="N347" s="46">
        <f t="shared" si="64"/>
        <v>853744</v>
      </c>
      <c r="O347" s="48">
        <f t="shared" si="64"/>
        <v>72.23585392007931</v>
      </c>
      <c r="P347" s="43">
        <f t="shared" si="64"/>
        <v>-779993</v>
      </c>
      <c r="Q347" s="43">
        <f t="shared" si="64"/>
        <v>2</v>
      </c>
      <c r="R347" s="43">
        <f t="shared" si="64"/>
        <v>13282.569043950689</v>
      </c>
      <c r="S347" s="49">
        <f t="shared" si="64"/>
        <v>5647.677016288143</v>
      </c>
      <c r="T347" s="49">
        <f t="shared" si="64"/>
        <v>32291.36588868113</v>
      </c>
      <c r="U347" s="51">
        <f t="shared" si="64"/>
        <v>4821670366.5939045</v>
      </c>
      <c r="V347" s="43"/>
      <c r="W347" s="48">
        <f>W58</f>
        <v>4822926560.545957</v>
      </c>
      <c r="X347" s="48">
        <f>X58</f>
        <v>13716615025.744164</v>
      </c>
      <c r="Y347" s="43"/>
      <c r="Z347" s="48">
        <f>Z58</f>
        <v>14873694.065745592</v>
      </c>
      <c r="AA347" s="48">
        <f>AA58</f>
        <v>42301439.37489959</v>
      </c>
      <c r="AB347" s="43"/>
      <c r="AC347" s="48">
        <f>AC58</f>
        <v>35000587.09080496</v>
      </c>
      <c r="AD347" s="48">
        <f>AD58</f>
        <v>99543207.3809675</v>
      </c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</row>
    <row r="348" spans="1:55" ht="12.75">
      <c r="A348" s="43">
        <f>A60</f>
        <v>-770000</v>
      </c>
      <c r="B348" s="44">
        <f>B60</f>
        <v>-77</v>
      </c>
      <c r="C348" s="44">
        <f>C60</f>
        <v>0</v>
      </c>
      <c r="D348" s="45">
        <f>AE60</f>
        <v>0.699</v>
      </c>
      <c r="E348" s="44">
        <f>E60</f>
        <v>18631</v>
      </c>
      <c r="F348" s="44" t="str">
        <f>F60</f>
        <v>Cauca</v>
      </c>
      <c r="G348" s="44" t="str">
        <f>G60</f>
        <v>Departmen</v>
      </c>
      <c r="H348" s="46">
        <f>H60</f>
        <v>137778</v>
      </c>
      <c r="I348" s="43"/>
      <c r="J348" s="49">
        <f>J60</f>
        <v>137800.89851361918</v>
      </c>
      <c r="K348" s="48">
        <f t="shared" si="55"/>
        <v>8642.318008799999</v>
      </c>
      <c r="L348" s="45">
        <f aca="true" t="shared" si="65" ref="L348:U348">L60</f>
        <v>4773.68</v>
      </c>
      <c r="M348" s="43">
        <f t="shared" si="65"/>
        <v>12363.8312</v>
      </c>
      <c r="N348" s="46">
        <f t="shared" si="65"/>
        <v>338451</v>
      </c>
      <c r="O348" s="48">
        <f t="shared" si="65"/>
        <v>36.04500421663299</v>
      </c>
      <c r="P348" s="43">
        <f t="shared" si="65"/>
        <v>-770000</v>
      </c>
      <c r="Q348" s="43">
        <f t="shared" si="65"/>
        <v>2</v>
      </c>
      <c r="R348" s="43">
        <f t="shared" si="65"/>
        <v>3119.5804341641697</v>
      </c>
      <c r="S348" s="49">
        <f t="shared" si="65"/>
        <v>4815.773456371899</v>
      </c>
      <c r="T348" s="49">
        <f t="shared" si="65"/>
        <v>137800.8985136192</v>
      </c>
      <c r="U348" s="51">
        <f t="shared" si="65"/>
        <v>1629903342.0825255</v>
      </c>
      <c r="V348" s="43"/>
      <c r="W348" s="48">
        <f>W60</f>
        <v>1630327982.2103407</v>
      </c>
      <c r="X348" s="48">
        <f>X60</f>
        <v>45873635216.94572</v>
      </c>
      <c r="Y348" s="43"/>
      <c r="Z348" s="48">
        <f>Z60</f>
        <v>5027860.020218914</v>
      </c>
      <c r="AA348" s="48">
        <f>AA60</f>
        <v>141472279.81493995</v>
      </c>
      <c r="AB348" s="43"/>
      <c r="AC348" s="48">
        <f>AC60</f>
        <v>11831496.04531193</v>
      </c>
      <c r="AD348" s="48">
        <f>AD60</f>
        <v>332910763.708741</v>
      </c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</row>
    <row r="349" spans="1:55" ht="12.75">
      <c r="A349" s="43">
        <f>A62</f>
        <v>-769994</v>
      </c>
      <c r="B349" s="44">
        <f>B62</f>
        <v>-77</v>
      </c>
      <c r="C349" s="44">
        <f>C62</f>
        <v>6</v>
      </c>
      <c r="D349" s="45">
        <f>AE62</f>
        <v>1</v>
      </c>
      <c r="E349" s="44">
        <f>E62</f>
        <v>18625</v>
      </c>
      <c r="F349" s="44" t="str">
        <f>F62</f>
        <v>Antioquia</v>
      </c>
      <c r="G349" s="44" t="str">
        <f>G62</f>
        <v>Departmen</v>
      </c>
      <c r="H349" s="46">
        <f>H62</f>
        <v>161000</v>
      </c>
      <c r="I349" s="43"/>
      <c r="J349" s="49">
        <f>J62</f>
        <v>161026.75797799858</v>
      </c>
      <c r="K349" s="48">
        <f t="shared" si="55"/>
        <v>12284.82066</v>
      </c>
      <c r="L349" s="45">
        <f aca="true" t="shared" si="66" ref="L349:U349">L62</f>
        <v>4743.174</v>
      </c>
      <c r="M349" s="43">
        <f t="shared" si="66"/>
        <v>12284.82066</v>
      </c>
      <c r="N349" s="46">
        <f t="shared" si="66"/>
        <v>853744</v>
      </c>
      <c r="O349" s="48">
        <f t="shared" si="66"/>
        <v>72.23585392007931</v>
      </c>
      <c r="P349" s="43">
        <f t="shared" si="66"/>
        <v>-769994</v>
      </c>
      <c r="Q349" s="43">
        <f t="shared" si="66"/>
        <v>2</v>
      </c>
      <c r="R349" s="43">
        <f t="shared" si="66"/>
        <v>646030.4837387362</v>
      </c>
      <c r="S349" s="49">
        <f t="shared" si="66"/>
        <v>154175.78147372272</v>
      </c>
      <c r="T349" s="49">
        <f t="shared" si="66"/>
        <v>161026.75797799858</v>
      </c>
      <c r="U349" s="51">
        <f t="shared" si="66"/>
        <v>131626648378.50192</v>
      </c>
      <c r="V349" s="43"/>
      <c r="W349" s="48">
        <f>W62</f>
        <v>131660941183.0801</v>
      </c>
      <c r="X349" s="48">
        <f>X62</f>
        <v>133947803599.28838</v>
      </c>
      <c r="Y349" s="43"/>
      <c r="Z349" s="48">
        <f>Z62</f>
        <v>406036570.32330585</v>
      </c>
      <c r="AA349" s="48">
        <f>AA62</f>
        <v>413089153.75416017</v>
      </c>
      <c r="AB349" s="43"/>
      <c r="AC349" s="48">
        <f>AC62</f>
        <v>955480076.3572261</v>
      </c>
      <c r="AD349" s="48">
        <f>AD62</f>
        <v>972076125.6974685</v>
      </c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</row>
    <row r="350" spans="1:55" ht="12.75">
      <c r="A350" s="43">
        <f>A64</f>
        <v>-760000</v>
      </c>
      <c r="B350" s="44">
        <f>B64</f>
        <v>-76</v>
      </c>
      <c r="C350" s="44">
        <f>C64</f>
        <v>0</v>
      </c>
      <c r="D350" s="45">
        <f>AE64</f>
        <v>0.957</v>
      </c>
      <c r="E350" s="44">
        <f>E64</f>
        <v>18811</v>
      </c>
      <c r="F350" s="44" t="str">
        <f>F64</f>
        <v>Caqueta</v>
      </c>
      <c r="G350" s="44" t="str">
        <f>G64</f>
        <v>Departmen</v>
      </c>
      <c r="H350" s="46">
        <f>H64</f>
        <v>39827</v>
      </c>
      <c r="I350" s="43"/>
      <c r="J350" s="49">
        <f>J64</f>
        <v>39833.61919248292</v>
      </c>
      <c r="K350" s="48">
        <f t="shared" si="55"/>
        <v>11832.1864584</v>
      </c>
      <c r="L350" s="45">
        <f aca="true" t="shared" si="67" ref="L350:U350">L64</f>
        <v>4773.68</v>
      </c>
      <c r="M350" s="43">
        <f t="shared" si="67"/>
        <v>12363.8312</v>
      </c>
      <c r="N350" s="46">
        <f t="shared" si="67"/>
        <v>459654</v>
      </c>
      <c r="O350" s="48">
        <f t="shared" si="67"/>
        <v>3.8451946749824404</v>
      </c>
      <c r="P350" s="43">
        <f t="shared" si="67"/>
        <v>-760000</v>
      </c>
      <c r="Q350" s="43">
        <f t="shared" si="67"/>
        <v>2</v>
      </c>
      <c r="R350" s="43">
        <f t="shared" si="67"/>
        <v>11505.003770014466</v>
      </c>
      <c r="S350" s="49">
        <f t="shared" si="67"/>
        <v>4559.430931850979</v>
      </c>
      <c r="T350" s="49">
        <f t="shared" si="67"/>
        <v>39833.61919248292</v>
      </c>
      <c r="U350" s="51">
        <f t="shared" si="67"/>
        <v>2095760665.5490298</v>
      </c>
      <c r="V350" s="43"/>
      <c r="W350" s="48">
        <f>W64</f>
        <v>2096306675.888362</v>
      </c>
      <c r="X350" s="48">
        <f>X64</f>
        <v>13831805273.939907</v>
      </c>
      <c r="Y350" s="43"/>
      <c r="Z350" s="48">
        <f>Z64</f>
        <v>6464917.882061641</v>
      </c>
      <c r="AA350" s="48">
        <f>AA64</f>
        <v>42656681.05015886</v>
      </c>
      <c r="AB350" s="43"/>
      <c r="AC350" s="48">
        <f>AC64</f>
        <v>15213162.269292513</v>
      </c>
      <c r="AD350" s="48">
        <f>AD64</f>
        <v>100379157.55839051</v>
      </c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</row>
    <row r="351" spans="1:55" ht="12.75">
      <c r="A351" s="43">
        <f>A66</f>
        <v>-759993</v>
      </c>
      <c r="B351" s="44">
        <f>B66</f>
        <v>-76</v>
      </c>
      <c r="C351" s="44">
        <f>C66</f>
        <v>7</v>
      </c>
      <c r="D351" s="45">
        <f>AE66</f>
        <v>1</v>
      </c>
      <c r="E351" s="44">
        <f>E66</f>
        <v>18804</v>
      </c>
      <c r="F351" s="44" t="str">
        <f>F66</f>
        <v>Cordoba</v>
      </c>
      <c r="G351" s="44" t="str">
        <f>G66</f>
        <v>Departmen</v>
      </c>
      <c r="H351" s="46">
        <f>H66</f>
        <v>204427</v>
      </c>
      <c r="I351" s="43"/>
      <c r="J351" s="49">
        <f>J66</f>
        <v>204460.9754855175</v>
      </c>
      <c r="K351" s="48">
        <f t="shared" si="55"/>
        <v>12258.51921</v>
      </c>
      <c r="L351" s="45">
        <f aca="true" t="shared" si="68" ref="L351:U351">L66</f>
        <v>4733.019</v>
      </c>
      <c r="M351" s="43">
        <f t="shared" si="68"/>
        <v>12258.51921</v>
      </c>
      <c r="N351" s="46">
        <f t="shared" si="68"/>
        <v>389246</v>
      </c>
      <c r="O351" s="48">
        <f t="shared" si="68"/>
        <v>46.748335802617724</v>
      </c>
      <c r="P351" s="43">
        <f t="shared" si="68"/>
        <v>-759993</v>
      </c>
      <c r="Q351" s="43">
        <f t="shared" si="68"/>
        <v>2</v>
      </c>
      <c r="R351" s="43">
        <f t="shared" si="68"/>
        <v>156446.84668483422</v>
      </c>
      <c r="S351" s="49">
        <f t="shared" si="68"/>
        <v>39973.6658249671</v>
      </c>
      <c r="T351" s="49">
        <f t="shared" si="68"/>
        <v>204460.97548551753</v>
      </c>
      <c r="U351" s="51">
        <f t="shared" si="68"/>
        <v>15559589527.705145</v>
      </c>
      <c r="V351" s="43"/>
      <c r="W351" s="48">
        <f>W66</f>
        <v>15563643281.026096</v>
      </c>
      <c r="X351" s="48">
        <f>X66</f>
        <v>156030283343.24554</v>
      </c>
      <c r="Y351" s="43"/>
      <c r="Z351" s="48">
        <f>Z66</f>
        <v>47997593.53668751</v>
      </c>
      <c r="AA351" s="48">
        <f>AA66</f>
        <v>481190553.1433855</v>
      </c>
      <c r="AB351" s="43"/>
      <c r="AC351" s="48">
        <f>AC66</f>
        <v>112947324.67294942</v>
      </c>
      <c r="AD351" s="48">
        <f>AD66</f>
        <v>1132331469.782952</v>
      </c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</row>
    <row r="352" spans="1:55" ht="12.75">
      <c r="A352" s="43">
        <f>A68</f>
        <v>-750000</v>
      </c>
      <c r="B352" s="44">
        <f>B68</f>
        <v>-75</v>
      </c>
      <c r="C352" s="44">
        <f>C68</f>
        <v>0</v>
      </c>
      <c r="D352" s="45">
        <f>AE68</f>
        <v>1</v>
      </c>
      <c r="E352" s="44">
        <f>E68</f>
        <v>18991</v>
      </c>
      <c r="F352" s="44" t="str">
        <f>F68</f>
        <v>Caqueta</v>
      </c>
      <c r="G352" s="44" t="str">
        <f>G68</f>
        <v>Departmen</v>
      </c>
      <c r="H352" s="46">
        <f>H68</f>
        <v>16849</v>
      </c>
      <c r="I352" s="43"/>
      <c r="J352" s="49">
        <f>J68</f>
        <v>16851.80028056707</v>
      </c>
      <c r="K352" s="48">
        <f t="shared" si="55"/>
        <v>12363.8312</v>
      </c>
      <c r="L352" s="45">
        <f aca="true" t="shared" si="69" ref="L352:U352">L68</f>
        <v>4773.68</v>
      </c>
      <c r="M352" s="43">
        <f t="shared" si="69"/>
        <v>12363.8312</v>
      </c>
      <c r="N352" s="46">
        <f t="shared" si="69"/>
        <v>459654</v>
      </c>
      <c r="O352" s="48">
        <f t="shared" si="69"/>
        <v>3.8451946749824404</v>
      </c>
      <c r="P352" s="43">
        <f t="shared" si="69"/>
        <v>-750000</v>
      </c>
      <c r="Q352" s="43">
        <f t="shared" si="69"/>
        <v>2</v>
      </c>
      <c r="R352" s="43">
        <f t="shared" si="69"/>
        <v>43928.19621278251</v>
      </c>
      <c r="S352" s="49">
        <f t="shared" si="69"/>
        <v>13865.503436717434</v>
      </c>
      <c r="T352" s="49">
        <f t="shared" si="69"/>
        <v>16851.80028056707</v>
      </c>
      <c r="U352" s="51">
        <f t="shared" si="69"/>
        <v>6373334116.700915</v>
      </c>
      <c r="V352" s="43"/>
      <c r="W352" s="48">
        <f>W68</f>
        <v>6374994566.952197</v>
      </c>
      <c r="X352" s="48">
        <f>X68</f>
        <v>7368516577.024253</v>
      </c>
      <c r="Y352" s="43"/>
      <c r="Z352" s="48">
        <f>Z68</f>
        <v>19660203.751662284</v>
      </c>
      <c r="AA352" s="48">
        <f>AA68</f>
        <v>22724182.072684772</v>
      </c>
      <c r="AB352" s="43"/>
      <c r="AC352" s="48">
        <f>AC68</f>
        <v>46264140.60900828</v>
      </c>
      <c r="AD352" s="48">
        <f>AD68</f>
        <v>53474255.298422545</v>
      </c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</row>
    <row r="353" spans="1:55" ht="12.75">
      <c r="A353" s="43">
        <f>A70</f>
        <v>-749999</v>
      </c>
      <c r="B353" s="44">
        <f>B70</f>
        <v>-75</v>
      </c>
      <c r="C353" s="44">
        <f>C70</f>
        <v>1</v>
      </c>
      <c r="D353" s="45">
        <f>AE70</f>
        <v>1</v>
      </c>
      <c r="E353" s="44">
        <f>E70</f>
        <v>18990</v>
      </c>
      <c r="F353" s="44" t="str">
        <f>F70</f>
        <v>Meta</v>
      </c>
      <c r="G353" s="44" t="str">
        <f>G70</f>
        <v>Departmen</v>
      </c>
      <c r="H353" s="46">
        <f>H70</f>
        <v>26193</v>
      </c>
      <c r="I353" s="43"/>
      <c r="J353" s="49">
        <f>J70</f>
        <v>26197.353240482713</v>
      </c>
      <c r="K353" s="48">
        <f t="shared" si="55"/>
        <v>12360.060159999999</v>
      </c>
      <c r="L353" s="45">
        <f aca="true" t="shared" si="70" ref="L353:U353">L70</f>
        <v>4772.224</v>
      </c>
      <c r="M353" s="43">
        <f t="shared" si="70"/>
        <v>12360.060159999999</v>
      </c>
      <c r="N353" s="46">
        <f t="shared" si="70"/>
        <v>751865</v>
      </c>
      <c r="O353" s="48">
        <f t="shared" si="70"/>
        <v>6.767220755988341</v>
      </c>
      <c r="P353" s="43">
        <f t="shared" si="70"/>
        <v>-749999</v>
      </c>
      <c r="Q353" s="43">
        <f t="shared" si="70"/>
        <v>2</v>
      </c>
      <c r="R353" s="43">
        <f t="shared" si="70"/>
        <v>10873.623235802155</v>
      </c>
      <c r="S353" s="49">
        <f t="shared" si="70"/>
        <v>5454.7949592083205</v>
      </c>
      <c r="T353" s="49">
        <f t="shared" si="70"/>
        <v>26197.353240482713</v>
      </c>
      <c r="U353" s="51">
        <f t="shared" si="70"/>
        <v>4101269412.0051637</v>
      </c>
      <c r="V353" s="43"/>
      <c r="W353" s="48">
        <f>W70</f>
        <v>4102337919.273266</v>
      </c>
      <c r="X353" s="48">
        <f>X70</f>
        <v>13639221808.94464</v>
      </c>
      <c r="Y353" s="43"/>
      <c r="Z353" s="48">
        <f>Z70</f>
        <v>12651430.288142469</v>
      </c>
      <c r="AA353" s="48">
        <f>AA70</f>
        <v>42062762.08736699</v>
      </c>
      <c r="AB353" s="43"/>
      <c r="AC353" s="48">
        <f>AC70</f>
        <v>29771184.32489293</v>
      </c>
      <c r="AD353" s="48">
        <f>AD70</f>
        <v>98981555.03340974</v>
      </c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</row>
    <row r="354" spans="1:55" ht="12.75">
      <c r="A354" s="43">
        <f>A72</f>
        <v>-749993</v>
      </c>
      <c r="B354" s="44">
        <f>B72</f>
        <v>-75</v>
      </c>
      <c r="C354" s="44">
        <f>C72</f>
        <v>7</v>
      </c>
      <c r="D354" s="45">
        <f>AE72</f>
        <v>0.9970000000000001</v>
      </c>
      <c r="E354" s="44">
        <f>E72</f>
        <v>18984</v>
      </c>
      <c r="F354" s="44" t="str">
        <f>F72</f>
        <v>Antioquia</v>
      </c>
      <c r="G354" s="44" t="str">
        <f>G72</f>
        <v>Departmen</v>
      </c>
      <c r="H354" s="46">
        <f>H72</f>
        <v>226644</v>
      </c>
      <c r="I354" s="43"/>
      <c r="J354" s="49">
        <f>J72</f>
        <v>226681.6679202827</v>
      </c>
      <c r="K354" s="48">
        <f t="shared" si="55"/>
        <v>12221.743652370002</v>
      </c>
      <c r="L354" s="45">
        <f aca="true" t="shared" si="71" ref="L354:U354">L72</f>
        <v>4733.019</v>
      </c>
      <c r="M354" s="43">
        <f t="shared" si="71"/>
        <v>12258.51921</v>
      </c>
      <c r="N354" s="46">
        <f t="shared" si="71"/>
        <v>853744</v>
      </c>
      <c r="O354" s="48">
        <f t="shared" si="71"/>
        <v>72.23585392007931</v>
      </c>
      <c r="P354" s="43">
        <f t="shared" si="71"/>
        <v>-749993</v>
      </c>
      <c r="Q354" s="43">
        <f t="shared" si="71"/>
        <v>2</v>
      </c>
      <c r="R354" s="43">
        <f t="shared" si="71"/>
        <v>491455.0546261756</v>
      </c>
      <c r="S354" s="49">
        <f t="shared" si="71"/>
        <v>136445.04564065798</v>
      </c>
      <c r="T354" s="49">
        <f t="shared" si="71"/>
        <v>226681.6679202827</v>
      </c>
      <c r="U354" s="51">
        <f t="shared" si="71"/>
        <v>116489139045.4379</v>
      </c>
      <c r="V354" s="43"/>
      <c r="W354" s="48">
        <f>W72</f>
        <v>116519488061.61339</v>
      </c>
      <c r="X354" s="48">
        <f>X72</f>
        <v>164469370688.6535</v>
      </c>
      <c r="Y354" s="43"/>
      <c r="Z354" s="48">
        <f>Z72</f>
        <v>359340992.7290182</v>
      </c>
      <c r="AA354" s="48">
        <f>AA72</f>
        <v>507216328.52975047</v>
      </c>
      <c r="AB354" s="43"/>
      <c r="AC354" s="48">
        <f>AC72</f>
        <v>845596638.9865263</v>
      </c>
      <c r="AD354" s="48">
        <f>AD72</f>
        <v>1193574992.3396015</v>
      </c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</row>
    <row r="355" spans="1:55" ht="12.75">
      <c r="A355" s="43">
        <f>A74</f>
        <v>-749989</v>
      </c>
      <c r="B355" s="44">
        <f>B74</f>
        <v>-75</v>
      </c>
      <c r="C355" s="44">
        <f>C74</f>
        <v>11</v>
      </c>
      <c r="D355" s="45">
        <f>AE74</f>
        <v>0.106</v>
      </c>
      <c r="E355" s="44">
        <f>E74</f>
        <v>18980</v>
      </c>
      <c r="F355" s="44" t="str">
        <f>F74</f>
        <v>Magdalena</v>
      </c>
      <c r="G355" s="44" t="str">
        <f>G74</f>
        <v>Departmen</v>
      </c>
      <c r="H355" s="46">
        <f>H74</f>
        <v>400245</v>
      </c>
      <c r="I355" s="43"/>
      <c r="J355" s="49">
        <f>J74</f>
        <v>400311.5201671059</v>
      </c>
      <c r="K355" s="48">
        <f t="shared" si="55"/>
        <v>1284.30443442</v>
      </c>
      <c r="L355" s="45">
        <f aca="true" t="shared" si="72" ref="L355:U355">L74</f>
        <v>4678.023</v>
      </c>
      <c r="M355" s="43">
        <f t="shared" si="72"/>
        <v>12116.07957</v>
      </c>
      <c r="N355" s="46">
        <f t="shared" si="72"/>
        <v>353427</v>
      </c>
      <c r="O355" s="48">
        <f t="shared" si="72"/>
        <v>44.66017726989806</v>
      </c>
      <c r="P355" s="43">
        <f t="shared" si="72"/>
        <v>-749989</v>
      </c>
      <c r="Q355" s="43">
        <f t="shared" si="72"/>
        <v>2</v>
      </c>
      <c r="R355" s="43">
        <f t="shared" si="72"/>
        <v>50322.88231135228</v>
      </c>
      <c r="S355" s="49">
        <f t="shared" si="72"/>
        <v>155004.91304322347</v>
      </c>
      <c r="T355" s="49">
        <f t="shared" si="72"/>
        <v>400311.5201671059</v>
      </c>
      <c r="U355" s="51">
        <f t="shared" si="72"/>
        <v>54782921402.12734</v>
      </c>
      <c r="V355" s="43"/>
      <c r="W355" s="48">
        <f>W74</f>
        <v>54797194044.0354</v>
      </c>
      <c r="X355" s="48">
        <f>X74</f>
        <v>197620992394.97928</v>
      </c>
      <c r="Y355" s="43"/>
      <c r="Z355" s="48">
        <f>Z74</f>
        <v>168992144.01058942</v>
      </c>
      <c r="AA355" s="48">
        <f>AA74</f>
        <v>609454476.4370666</v>
      </c>
      <c r="AB355" s="43"/>
      <c r="AC355" s="48">
        <f>AC74</f>
        <v>397670156.9871902</v>
      </c>
      <c r="AD355" s="48">
        <f>AD74</f>
        <v>1434160497.4612734</v>
      </c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</row>
    <row r="356" spans="1:55" ht="12.75">
      <c r="A356" s="43">
        <f>A76</f>
        <v>-740000</v>
      </c>
      <c r="B356" s="44">
        <f>B76</f>
        <v>-74</v>
      </c>
      <c r="C356" s="44">
        <f>C76</f>
        <v>0</v>
      </c>
      <c r="D356" s="45">
        <f>AE76</f>
        <v>1</v>
      </c>
      <c r="E356" s="44">
        <f>E76</f>
        <v>19171</v>
      </c>
      <c r="F356" s="44" t="str">
        <f>F76</f>
        <v>Caqueta</v>
      </c>
      <c r="G356" s="44" t="str">
        <f>G76</f>
        <v>Departmen</v>
      </c>
      <c r="H356" s="46">
        <f>H76</f>
        <v>4732</v>
      </c>
      <c r="I356" s="43"/>
      <c r="J356" s="49">
        <f>J76</f>
        <v>4732.7864518750885</v>
      </c>
      <c r="K356" s="48">
        <f t="shared" si="55"/>
        <v>12363.8312</v>
      </c>
      <c r="L356" s="45">
        <f aca="true" t="shared" si="73" ref="L356:U356">L76</f>
        <v>4773.68</v>
      </c>
      <c r="M356" s="43">
        <f t="shared" si="73"/>
        <v>12363.8312</v>
      </c>
      <c r="N356" s="46">
        <f t="shared" si="73"/>
        <v>459654</v>
      </c>
      <c r="O356" s="48">
        <f t="shared" si="73"/>
        <v>3.8451946749824404</v>
      </c>
      <c r="P356" s="43">
        <f t="shared" si="73"/>
        <v>-740000</v>
      </c>
      <c r="Q356" s="43">
        <f t="shared" si="73"/>
        <v>2</v>
      </c>
      <c r="R356" s="43">
        <f t="shared" si="73"/>
        <v>47018.38317580292</v>
      </c>
      <c r="S356" s="49">
        <f t="shared" si="73"/>
        <v>4705.505970927308</v>
      </c>
      <c r="T356" s="49">
        <f t="shared" si="73"/>
        <v>4732.7864518750885</v>
      </c>
      <c r="U356" s="51">
        <f t="shared" si="73"/>
        <v>2162904641.560621</v>
      </c>
      <c r="V356" s="43"/>
      <c r="W356" s="48">
        <f>W76</f>
        <v>2163468144.978112</v>
      </c>
      <c r="X356" s="48">
        <f>X76</f>
        <v>2184843222.413946</v>
      </c>
      <c r="Y356" s="43"/>
      <c r="Z356" s="48">
        <f>Z76</f>
        <v>6672040.908238074</v>
      </c>
      <c r="AA356" s="48">
        <f>AA76</f>
        <v>6737960.709923013</v>
      </c>
      <c r="AB356" s="43"/>
      <c r="AC356" s="48">
        <f>AC76</f>
        <v>15700561.531651614</v>
      </c>
      <c r="AD356" s="48">
        <f>AD76</f>
        <v>15855683.167856025</v>
      </c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</row>
    <row r="357" spans="1:55" ht="12.75">
      <c r="A357" s="43">
        <f>A78</f>
        <v>-739998</v>
      </c>
      <c r="B357" s="44">
        <f>B78</f>
        <v>-74</v>
      </c>
      <c r="C357" s="44">
        <f>C78</f>
        <v>2</v>
      </c>
      <c r="D357" s="45">
        <f>AE78</f>
        <v>1</v>
      </c>
      <c r="E357" s="44">
        <f>E78</f>
        <v>19169</v>
      </c>
      <c r="F357" s="44" t="str">
        <f>F78</f>
        <v>Meta</v>
      </c>
      <c r="G357" s="44" t="str">
        <f>G78</f>
        <v>Departmen</v>
      </c>
      <c r="H357" s="46">
        <f>H78</f>
        <v>29416</v>
      </c>
      <c r="I357" s="43"/>
      <c r="J357" s="49">
        <f>J78</f>
        <v>29420.88889863855</v>
      </c>
      <c r="K357" s="48">
        <f t="shared" si="55"/>
        <v>12352.53103</v>
      </c>
      <c r="L357" s="45">
        <f aca="true" t="shared" si="74" ref="L357:U357">L78</f>
        <v>4769.317</v>
      </c>
      <c r="M357" s="43">
        <f t="shared" si="74"/>
        <v>12352.53103</v>
      </c>
      <c r="N357" s="46">
        <f t="shared" si="74"/>
        <v>751865</v>
      </c>
      <c r="O357" s="48">
        <f t="shared" si="74"/>
        <v>6.767220755988341</v>
      </c>
      <c r="P357" s="43">
        <f t="shared" si="74"/>
        <v>-739998</v>
      </c>
      <c r="Q357" s="43">
        <f t="shared" si="74"/>
        <v>2</v>
      </c>
      <c r="R357" s="43">
        <f t="shared" si="74"/>
        <v>63279.37441203098</v>
      </c>
      <c r="S357" s="49">
        <f t="shared" si="74"/>
        <v>26866.544271431736</v>
      </c>
      <c r="T357" s="49">
        <f t="shared" si="74"/>
        <v>29420.888898638546</v>
      </c>
      <c r="U357" s="51">
        <f t="shared" si="74"/>
        <v>20200014308.640022</v>
      </c>
      <c r="V357" s="43"/>
      <c r="W357" s="48">
        <f>W78</f>
        <v>20205277035.843792</v>
      </c>
      <c r="X357" s="48">
        <f>X78</f>
        <v>22206682887.480522</v>
      </c>
      <c r="Y357" s="43"/>
      <c r="Z357" s="48">
        <f>Z78</f>
        <v>62312188.53781505</v>
      </c>
      <c r="AA357" s="48">
        <f>AA78</f>
        <v>68484436.43853116</v>
      </c>
      <c r="AB357" s="43"/>
      <c r="AC357" s="48">
        <f>AC78</f>
        <v>146632246.97886285</v>
      </c>
      <c r="AD357" s="48">
        <f>AD78</f>
        <v>161156701.98245063</v>
      </c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</row>
    <row r="358" spans="1:55" ht="12.75">
      <c r="A358" s="43">
        <f>A80</f>
        <v>-739989</v>
      </c>
      <c r="B358" s="44">
        <f>B80</f>
        <v>-74</v>
      </c>
      <c r="C358" s="44">
        <f>C80</f>
        <v>11</v>
      </c>
      <c r="D358" s="45">
        <f>AE80</f>
        <v>0.319</v>
      </c>
      <c r="E358" s="44">
        <f>E80</f>
        <v>19160</v>
      </c>
      <c r="F358" s="44" t="str">
        <f>F80</f>
        <v>La Guajir</v>
      </c>
      <c r="G358" s="44" t="str">
        <f>G80</f>
        <v>Departmen</v>
      </c>
      <c r="H358" s="46">
        <f>H80</f>
        <v>208523</v>
      </c>
      <c r="I358" s="43"/>
      <c r="J358" s="49">
        <f>J80</f>
        <v>208557.65623506956</v>
      </c>
      <c r="K358" s="48">
        <f t="shared" si="55"/>
        <v>3865.02938283</v>
      </c>
      <c r="L358" s="45">
        <f aca="true" t="shared" si="75" ref="L358:U358">L80</f>
        <v>4678.023</v>
      </c>
      <c r="M358" s="43">
        <f t="shared" si="75"/>
        <v>12116.07957</v>
      </c>
      <c r="N358" s="46">
        <f t="shared" si="75"/>
        <v>984697</v>
      </c>
      <c r="O358" s="48">
        <f t="shared" si="75"/>
        <v>19.45539085001508</v>
      </c>
      <c r="P358" s="43">
        <f t="shared" si="75"/>
        <v>-739989</v>
      </c>
      <c r="Q358" s="43">
        <f t="shared" si="75"/>
        <v>2</v>
      </c>
      <c r="R358" s="43">
        <f t="shared" si="75"/>
        <v>48087.50497526345</v>
      </c>
      <c r="S358" s="49">
        <f t="shared" si="75"/>
        <v>90912.7709687609</v>
      </c>
      <c r="T358" s="49">
        <f t="shared" si="75"/>
        <v>208557.65623506956</v>
      </c>
      <c r="U358" s="51">
        <f t="shared" si="75"/>
        <v>89521532834.62596</v>
      </c>
      <c r="V358" s="43"/>
      <c r="W358" s="48">
        <f>W80</f>
        <v>89544855957.02446</v>
      </c>
      <c r="X358" s="48">
        <f>X80</f>
        <v>131134567403.32259</v>
      </c>
      <c r="Y358" s="43"/>
      <c r="Z358" s="48">
        <f>Z80</f>
        <v>276152409.9415836</v>
      </c>
      <c r="AA358" s="48">
        <f>AA80</f>
        <v>404413256.66383827</v>
      </c>
      <c r="AB358" s="43"/>
      <c r="AC358" s="48">
        <f>AC80</f>
        <v>649838327.4371561</v>
      </c>
      <c r="AD358" s="48">
        <f>AD80</f>
        <v>951660115.3668532</v>
      </c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</row>
    <row r="359" spans="1:55" ht="12.75">
      <c r="A359" s="43">
        <f>A82</f>
        <v>-730001</v>
      </c>
      <c r="B359" s="44">
        <f>B82</f>
        <v>-73</v>
      </c>
      <c r="C359" s="44">
        <f>C82</f>
        <v>-1</v>
      </c>
      <c r="D359" s="45">
        <f>AE82</f>
        <v>1</v>
      </c>
      <c r="E359" s="44">
        <f>E82</f>
        <v>19352</v>
      </c>
      <c r="F359" s="44" t="str">
        <f>F82</f>
        <v>Caqueta</v>
      </c>
      <c r="G359" s="44" t="str">
        <f>G82</f>
        <v>Departmen</v>
      </c>
      <c r="H359" s="46">
        <f>H82</f>
        <v>1984</v>
      </c>
      <c r="I359" s="43"/>
      <c r="J359" s="49">
        <f>J82</f>
        <v>1984.3297380642807</v>
      </c>
      <c r="K359" s="48">
        <f t="shared" si="55"/>
        <v>12363.8312</v>
      </c>
      <c r="L359" s="45">
        <f aca="true" t="shared" si="76" ref="L359:U359">L82</f>
        <v>4773.68</v>
      </c>
      <c r="M359" s="43">
        <f t="shared" si="76"/>
        <v>12363.8312</v>
      </c>
      <c r="N359" s="46">
        <f t="shared" si="76"/>
        <v>459654</v>
      </c>
      <c r="O359" s="48">
        <f t="shared" si="76"/>
        <v>3.8451946749824404</v>
      </c>
      <c r="P359" s="43">
        <f t="shared" si="76"/>
        <v>-730001</v>
      </c>
      <c r="Q359" s="43">
        <f t="shared" si="76"/>
        <v>2</v>
      </c>
      <c r="R359" s="43">
        <f t="shared" si="76"/>
        <v>25719.86379990837</v>
      </c>
      <c r="S359" s="49">
        <f t="shared" si="76"/>
        <v>1785.5575900582423</v>
      </c>
      <c r="T359" s="49">
        <f t="shared" si="76"/>
        <v>1984.3297380642807</v>
      </c>
      <c r="U359" s="51">
        <f t="shared" si="76"/>
        <v>820738688.5006313</v>
      </c>
      <c r="V359" s="43"/>
      <c r="W359" s="48">
        <f>W82</f>
        <v>820952516.2612042</v>
      </c>
      <c r="X359" s="48">
        <f>X82</f>
        <v>899049762.3528999</v>
      </c>
      <c r="Y359" s="43"/>
      <c r="Z359" s="48">
        <f>Z82</f>
        <v>2531781.5679098675</v>
      </c>
      <c r="AA359" s="48">
        <f>AA82</f>
        <v>2772630.050913439</v>
      </c>
      <c r="AB359" s="43"/>
      <c r="AC359" s="48">
        <f>AC82</f>
        <v>5957756.080690368</v>
      </c>
      <c r="AD359" s="48">
        <f>AD82</f>
        <v>6524517.657726489</v>
      </c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</row>
    <row r="360" spans="1:55" ht="12.75">
      <c r="A360" s="43">
        <f>A84</f>
        <v>-729999</v>
      </c>
      <c r="B360" s="44">
        <f>B84</f>
        <v>-73</v>
      </c>
      <c r="C360" s="44">
        <f>C84</f>
        <v>1</v>
      </c>
      <c r="D360" s="45">
        <f>AE84</f>
        <v>1</v>
      </c>
      <c r="E360" s="44">
        <f>E84</f>
        <v>19350</v>
      </c>
      <c r="F360" s="44" t="str">
        <f>F84</f>
        <v>Caqueta</v>
      </c>
      <c r="G360" s="44" t="str">
        <f>G84</f>
        <v>Departmen</v>
      </c>
      <c r="H360" s="46">
        <f>H84</f>
        <v>9363</v>
      </c>
      <c r="I360" s="43"/>
      <c r="J360" s="49">
        <f>J84</f>
        <v>9364.556117689446</v>
      </c>
      <c r="K360" s="48">
        <f aca="true" t="shared" si="77" ref="K360:K423">D360*M360</f>
        <v>12360.060159999999</v>
      </c>
      <c r="L360" s="45">
        <f aca="true" t="shared" si="78" ref="L360:U360">L84</f>
        <v>4772.224</v>
      </c>
      <c r="M360" s="43">
        <f t="shared" si="78"/>
        <v>12360.060159999999</v>
      </c>
      <c r="N360" s="46">
        <f t="shared" si="78"/>
        <v>459654</v>
      </c>
      <c r="O360" s="48">
        <f t="shared" si="78"/>
        <v>3.8451946749824404</v>
      </c>
      <c r="P360" s="43">
        <f t="shared" si="78"/>
        <v>-729999</v>
      </c>
      <c r="Q360" s="43">
        <f t="shared" si="78"/>
        <v>2</v>
      </c>
      <c r="R360" s="43">
        <f t="shared" si="78"/>
        <v>3279.351788168928</v>
      </c>
      <c r="S360" s="49">
        <f t="shared" si="78"/>
        <v>1165.7389592736054</v>
      </c>
      <c r="T360" s="49">
        <f t="shared" si="78"/>
        <v>9364.556117689444</v>
      </c>
      <c r="U360" s="51">
        <f t="shared" si="78"/>
        <v>535836575.5859498</v>
      </c>
      <c r="V360" s="43"/>
      <c r="W360" s="48">
        <f>W84</f>
        <v>535976177.5525634</v>
      </c>
      <c r="X360" s="48">
        <f>X84</f>
        <v>6959996046.514647</v>
      </c>
      <c r="Y360" s="43"/>
      <c r="Z360" s="48">
        <f>Z84</f>
        <v>1652927.0332787614</v>
      </c>
      <c r="AA360" s="48">
        <f>AA84</f>
        <v>21464322.666969888</v>
      </c>
      <c r="AB360" s="43"/>
      <c r="AC360" s="48">
        <f>AC84</f>
        <v>3889646.8037658986</v>
      </c>
      <c r="AD360" s="48">
        <f>AD84</f>
        <v>50509570.22039292</v>
      </c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</row>
    <row r="361" spans="1:55" ht="12.75">
      <c r="A361" s="43">
        <f>A86</f>
        <v>-729998</v>
      </c>
      <c r="B361" s="44">
        <f>B86</f>
        <v>-73</v>
      </c>
      <c r="C361" s="44">
        <f>C86</f>
        <v>2</v>
      </c>
      <c r="D361" s="45">
        <f>AE86</f>
        <v>1</v>
      </c>
      <c r="E361" s="44">
        <f>E86</f>
        <v>19349</v>
      </c>
      <c r="F361" s="44" t="str">
        <f>F86</f>
        <v>Meta</v>
      </c>
      <c r="G361" s="44" t="str">
        <f>G86</f>
        <v>Departmen</v>
      </c>
      <c r="H361" s="46">
        <f>H86</f>
        <v>23494</v>
      </c>
      <c r="I361" s="43"/>
      <c r="J361" s="49">
        <f>J86</f>
        <v>23497.90467040434</v>
      </c>
      <c r="K361" s="48">
        <f t="shared" si="77"/>
        <v>12352.53103</v>
      </c>
      <c r="L361" s="45">
        <f aca="true" t="shared" si="79" ref="L361:U361">L86</f>
        <v>4769.317</v>
      </c>
      <c r="M361" s="43">
        <f t="shared" si="79"/>
        <v>12352.53103</v>
      </c>
      <c r="N361" s="46">
        <f t="shared" si="79"/>
        <v>751865</v>
      </c>
      <c r="O361" s="48">
        <f t="shared" si="79"/>
        <v>6.767220755988341</v>
      </c>
      <c r="P361" s="43">
        <f t="shared" si="79"/>
        <v>-729998</v>
      </c>
      <c r="Q361" s="43">
        <f t="shared" si="79"/>
        <v>2</v>
      </c>
      <c r="R361" s="43">
        <f t="shared" si="79"/>
        <v>24576.137486310578</v>
      </c>
      <c r="S361" s="49">
        <f t="shared" si="79"/>
        <v>13731.527268852718</v>
      </c>
      <c r="T361" s="49">
        <f t="shared" si="79"/>
        <v>23497.904670404343</v>
      </c>
      <c r="U361" s="51">
        <f t="shared" si="79"/>
        <v>10324254749.995949</v>
      </c>
      <c r="V361" s="43"/>
      <c r="W361" s="48">
        <f>W86</f>
        <v>10326944537.01794</v>
      </c>
      <c r="X361" s="48">
        <f>X86</f>
        <v>17979195009.630295</v>
      </c>
      <c r="Y361" s="43"/>
      <c r="Z361" s="48">
        <f>Z86</f>
        <v>31847844.197764453</v>
      </c>
      <c r="AA361" s="48">
        <f>AA86</f>
        <v>55447049.16496784</v>
      </c>
      <c r="AB361" s="43"/>
      <c r="AC361" s="48">
        <f>AC86</f>
        <v>74943940.59545721</v>
      </c>
      <c r="AD361" s="48">
        <f>AD86</f>
        <v>130477288.6041823</v>
      </c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</row>
    <row r="362" spans="1:55" ht="12.75">
      <c r="A362" s="43">
        <f>A88</f>
        <v>-729996</v>
      </c>
      <c r="B362" s="44">
        <f>B88</f>
        <v>-73</v>
      </c>
      <c r="C362" s="44">
        <f>C88</f>
        <v>4</v>
      </c>
      <c r="D362" s="45">
        <f>AE88</f>
        <v>1</v>
      </c>
      <c r="E362" s="44">
        <f>E88</f>
        <v>19347</v>
      </c>
      <c r="F362" s="44" t="str">
        <f>F88</f>
        <v>Casanare</v>
      </c>
      <c r="G362" s="44" t="str">
        <f>G88</f>
        <v>Departmen</v>
      </c>
      <c r="H362" s="46">
        <f>H88</f>
        <v>61760</v>
      </c>
      <c r="I362" s="43"/>
      <c r="J362" s="49">
        <f>J88</f>
        <v>61770.264426839705</v>
      </c>
      <c r="K362" s="48">
        <f t="shared" si="77"/>
        <v>12326.18037</v>
      </c>
      <c r="L362" s="45">
        <f aca="true" t="shared" si="80" ref="L362:U362">L88</f>
        <v>4759.143</v>
      </c>
      <c r="M362" s="43">
        <f t="shared" si="80"/>
        <v>12326.18037</v>
      </c>
      <c r="N362" s="46">
        <f t="shared" si="80"/>
        <v>1422273</v>
      </c>
      <c r="O362" s="48">
        <f t="shared" si="80"/>
        <v>4.694577852609783</v>
      </c>
      <c r="P362" s="43">
        <f t="shared" si="80"/>
        <v>-729996</v>
      </c>
      <c r="Q362" s="43">
        <f t="shared" si="80"/>
        <v>2</v>
      </c>
      <c r="R362" s="43">
        <f t="shared" si="80"/>
        <v>35471.98879720486</v>
      </c>
      <c r="S362" s="49">
        <f t="shared" si="80"/>
        <v>32339.640233356666</v>
      </c>
      <c r="T362" s="49">
        <f t="shared" si="80"/>
        <v>61770.2644268397</v>
      </c>
      <c r="U362" s="51">
        <f t="shared" si="80"/>
        <v>45995797133.61688</v>
      </c>
      <c r="V362" s="43"/>
      <c r="W362" s="48">
        <f>W88</f>
        <v>46007780458.43713</v>
      </c>
      <c r="X362" s="48">
        <f>X88</f>
        <v>68141401707.20528</v>
      </c>
      <c r="Y362" s="43"/>
      <c r="Z362" s="48">
        <f>Z88</f>
        <v>141885977.85849735</v>
      </c>
      <c r="AA362" s="48">
        <f>AA88</f>
        <v>210145095.4064114</v>
      </c>
      <c r="AB362" s="43"/>
      <c r="AC362" s="48">
        <f>AC88</f>
        <v>333884272.6661542</v>
      </c>
      <c r="AD362" s="48">
        <f>AD88</f>
        <v>494510757.11021876</v>
      </c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</row>
    <row r="363" spans="1:55" ht="12.75">
      <c r="A363" s="43">
        <f>A90</f>
        <v>-729991</v>
      </c>
      <c r="B363" s="44">
        <f>B90</f>
        <v>-73</v>
      </c>
      <c r="C363" s="44">
        <f>C90</f>
        <v>9</v>
      </c>
      <c r="D363" s="45">
        <f>AE90</f>
        <v>0.034</v>
      </c>
      <c r="E363" s="44">
        <f>E90</f>
        <v>19342</v>
      </c>
      <c r="F363" s="44" t="str">
        <f>F90</f>
        <v>Cesar</v>
      </c>
      <c r="G363" s="44" t="str">
        <f>G90</f>
        <v>Departmen</v>
      </c>
      <c r="H363" s="46">
        <f>H90</f>
        <v>5450</v>
      </c>
      <c r="I363" s="43"/>
      <c r="J363" s="49">
        <f>J90</f>
        <v>5450.905782485045</v>
      </c>
      <c r="K363" s="48">
        <f t="shared" si="77"/>
        <v>414.62082340000006</v>
      </c>
      <c r="L363" s="45">
        <f aca="true" t="shared" si="81" ref="L363:U363">L90</f>
        <v>4708.39</v>
      </c>
      <c r="M363" s="43">
        <f t="shared" si="81"/>
        <v>12194.7301</v>
      </c>
      <c r="N363" s="46">
        <f t="shared" si="81"/>
        <v>474660</v>
      </c>
      <c r="O363" s="48">
        <f t="shared" si="81"/>
        <v>34.73095732040341</v>
      </c>
      <c r="P363" s="43">
        <f t="shared" si="81"/>
        <v>-729991</v>
      </c>
      <c r="Q363" s="43">
        <f t="shared" si="81"/>
        <v>2</v>
      </c>
      <c r="R363" s="43">
        <f t="shared" si="81"/>
        <v>847.0693012738777</v>
      </c>
      <c r="S363" s="49">
        <f t="shared" si="81"/>
        <v>229.07976647142152</v>
      </c>
      <c r="T363" s="49">
        <f t="shared" si="81"/>
        <v>5450.905782485046</v>
      </c>
      <c r="U363" s="51">
        <f t="shared" si="81"/>
        <v>108735001.95332494</v>
      </c>
      <c r="V363" s="43"/>
      <c r="W363" s="48">
        <f>W90</f>
        <v>108763330.77745537</v>
      </c>
      <c r="X363" s="48">
        <f>X90</f>
        <v>2293261828.3271995</v>
      </c>
      <c r="Y363" s="43"/>
      <c r="Z363" s="48">
        <f>Z90</f>
        <v>335421.34371049545</v>
      </c>
      <c r="AA363" s="48">
        <f>AA90</f>
        <v>7072318.937265753</v>
      </c>
      <c r="AB363" s="43"/>
      <c r="AC363" s="48">
        <f>AC90</f>
        <v>789309.2261250244</v>
      </c>
      <c r="AD363" s="48">
        <f>AD90</f>
        <v>16642490.682109553</v>
      </c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</row>
    <row r="364" spans="1:55" ht="12.75">
      <c r="A364" s="43">
        <f>A92</f>
        <v>-729990</v>
      </c>
      <c r="B364" s="44">
        <f>B92</f>
        <v>-73</v>
      </c>
      <c r="C364" s="44">
        <f>C92</f>
        <v>10</v>
      </c>
      <c r="D364" s="45">
        <f>AE92</f>
        <v>0.178</v>
      </c>
      <c r="E364" s="44">
        <f>E92</f>
        <v>19341</v>
      </c>
      <c r="F364" s="44" t="str">
        <f>F92</f>
        <v>La Guajir</v>
      </c>
      <c r="G364" s="44" t="str">
        <f>G92</f>
        <v>Departmen</v>
      </c>
      <c r="H364" s="46">
        <f>H92</f>
        <v>83664</v>
      </c>
      <c r="I364" s="43"/>
      <c r="J364" s="49">
        <f>J92</f>
        <v>83677.90484143648</v>
      </c>
      <c r="K364" s="48">
        <f t="shared" si="77"/>
        <v>2163.9923814599997</v>
      </c>
      <c r="L364" s="45">
        <f aca="true" t="shared" si="82" ref="L364:U364">L92</f>
        <v>4693.923</v>
      </c>
      <c r="M364" s="43">
        <f t="shared" si="82"/>
        <v>12157.260569999999</v>
      </c>
      <c r="N364" s="46">
        <f t="shared" si="82"/>
        <v>984697</v>
      </c>
      <c r="O364" s="48">
        <f t="shared" si="82"/>
        <v>19.45539085001508</v>
      </c>
      <c r="P364" s="43">
        <f t="shared" si="82"/>
        <v>-729990</v>
      </c>
      <c r="Q364" s="43">
        <f t="shared" si="82"/>
        <v>2</v>
      </c>
      <c r="R364" s="43">
        <f t="shared" si="82"/>
        <v>35242.11415216923</v>
      </c>
      <c r="S364" s="49">
        <f t="shared" si="82"/>
        <v>62101.07480712846</v>
      </c>
      <c r="T364" s="49">
        <f t="shared" si="82"/>
        <v>83677.90484143648</v>
      </c>
      <c r="U364" s="51">
        <f t="shared" si="82"/>
        <v>61150742059.35497</v>
      </c>
      <c r="V364" s="43"/>
      <c r="W364" s="48">
        <f>W92</f>
        <v>61166673715.08795</v>
      </c>
      <c r="X364" s="48">
        <f>X92</f>
        <v>71411000127.22939</v>
      </c>
      <c r="Y364" s="43"/>
      <c r="Z364" s="48">
        <f>Z92</f>
        <v>188635340.06508154</v>
      </c>
      <c r="AA364" s="48">
        <f>AA92</f>
        <v>220228393.58787465</v>
      </c>
      <c r="AB364" s="43"/>
      <c r="AC364" s="48">
        <f>AC92</f>
        <v>443894275.3002317</v>
      </c>
      <c r="AD364" s="48">
        <f>AD92</f>
        <v>518238645.7304132</v>
      </c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</row>
    <row r="365" spans="1:55" ht="12.75">
      <c r="A365" s="43">
        <f>A94</f>
        <v>-720001</v>
      </c>
      <c r="B365" s="44">
        <f>B94</f>
        <v>-72</v>
      </c>
      <c r="C365" s="44">
        <f>C94</f>
        <v>-1</v>
      </c>
      <c r="D365" s="45">
        <f>AE94</f>
        <v>1.0030000000000001</v>
      </c>
      <c r="E365" s="44">
        <f>E94</f>
        <v>19532</v>
      </c>
      <c r="F365" s="44" t="str">
        <f>F94</f>
        <v>Caqueta</v>
      </c>
      <c r="G365" s="44" t="str">
        <f>G94</f>
        <v>Departmen</v>
      </c>
      <c r="H365" s="46">
        <f>H94</f>
        <v>1721</v>
      </c>
      <c r="I365" s="43"/>
      <c r="J365" s="49">
        <f>J94</f>
        <v>1721.286027826929</v>
      </c>
      <c r="K365" s="48">
        <f t="shared" si="77"/>
        <v>12400.922693600001</v>
      </c>
      <c r="L365" s="45">
        <f aca="true" t="shared" si="83" ref="L365:U365">L94</f>
        <v>4773.68</v>
      </c>
      <c r="M365" s="43">
        <f t="shared" si="83"/>
        <v>12363.8312</v>
      </c>
      <c r="N365" s="46">
        <f t="shared" si="83"/>
        <v>459654</v>
      </c>
      <c r="O365" s="48">
        <f t="shared" si="83"/>
        <v>3.8451946749824404</v>
      </c>
      <c r="P365" s="43">
        <f t="shared" si="83"/>
        <v>-720001</v>
      </c>
      <c r="Q365" s="43">
        <f t="shared" si="83"/>
        <v>2</v>
      </c>
      <c r="R365" s="43">
        <f t="shared" si="83"/>
        <v>3232.8109766982793</v>
      </c>
      <c r="S365" s="49">
        <f t="shared" si="83"/>
        <v>613.8385796626379</v>
      </c>
      <c r="T365" s="49">
        <f t="shared" si="83"/>
        <v>1721.2860278269295</v>
      </c>
      <c r="U365" s="51">
        <f t="shared" si="83"/>
        <v>282153358.49625015</v>
      </c>
      <c r="V365" s="43"/>
      <c r="W365" s="48">
        <f>W94</f>
        <v>282226868.15484273</v>
      </c>
      <c r="X365" s="48">
        <f>X94</f>
        <v>717341127.1720552</v>
      </c>
      <c r="Y365" s="43"/>
      <c r="Z365" s="48">
        <f>Z94</f>
        <v>870375.2879856129</v>
      </c>
      <c r="AA365" s="48">
        <f>AA94</f>
        <v>2212248.5864944337</v>
      </c>
      <c r="AB365" s="43"/>
      <c r="AC365" s="48">
        <f>AC94</f>
        <v>2048156.0219114136</v>
      </c>
      <c r="AD365" s="48">
        <f>AD94</f>
        <v>5205835.145986456</v>
      </c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</row>
    <row r="366" spans="1:55" ht="12.75">
      <c r="A366" s="43">
        <f>A96</f>
        <v>-719999</v>
      </c>
      <c r="B366" s="44">
        <f>B96</f>
        <v>-72</v>
      </c>
      <c r="C366" s="44">
        <f>C96</f>
        <v>1</v>
      </c>
      <c r="D366" s="45">
        <f>AE96</f>
        <v>0.997</v>
      </c>
      <c r="E366" s="44">
        <f>E96</f>
        <v>19530</v>
      </c>
      <c r="F366" s="44" t="str">
        <f>F96</f>
        <v>Guaviare</v>
      </c>
      <c r="G366" s="44" t="str">
        <f>G96</f>
        <v>Departmen</v>
      </c>
      <c r="H366" s="46">
        <f>H96</f>
        <v>8202</v>
      </c>
      <c r="I366" s="43"/>
      <c r="J366" s="49">
        <f>J96</f>
        <v>8203.363161090338</v>
      </c>
      <c r="K366" s="48">
        <f t="shared" si="77"/>
        <v>12322.97997952</v>
      </c>
      <c r="L366" s="45">
        <f aca="true" t="shared" si="84" ref="L366:U366">L96</f>
        <v>4772.224</v>
      </c>
      <c r="M366" s="43">
        <f t="shared" si="84"/>
        <v>12360.060159999999</v>
      </c>
      <c r="N366" s="46">
        <f t="shared" si="84"/>
        <v>783326</v>
      </c>
      <c r="O366" s="48">
        <f t="shared" si="84"/>
        <v>2.004322641131107</v>
      </c>
      <c r="P366" s="43">
        <f t="shared" si="84"/>
        <v>-719999</v>
      </c>
      <c r="Q366" s="43">
        <f t="shared" si="84"/>
        <v>2</v>
      </c>
      <c r="R366" s="43">
        <f t="shared" si="84"/>
        <v>15731.203249513414</v>
      </c>
      <c r="S366" s="49">
        <f t="shared" si="84"/>
        <v>7271.435005094552</v>
      </c>
      <c r="T366" s="49">
        <f t="shared" si="84"/>
        <v>8203.363161090338</v>
      </c>
      <c r="U366" s="51">
        <f t="shared" si="84"/>
        <v>5695904096.800695</v>
      </c>
      <c r="V366" s="43"/>
      <c r="W366" s="48">
        <f>W96</f>
        <v>5697388055.622817</v>
      </c>
      <c r="X366" s="48">
        <f>X96</f>
        <v>6059923321.437211</v>
      </c>
      <c r="Y366" s="43"/>
      <c r="Z366" s="48">
        <f>Z96</f>
        <v>17570494.978379723</v>
      </c>
      <c r="AA366" s="48">
        <f>AA96</f>
        <v>18688537.84386276</v>
      </c>
      <c r="AB366" s="43"/>
      <c r="AC366" s="48">
        <f>AC96</f>
        <v>41346664.58789389</v>
      </c>
      <c r="AD366" s="48">
        <f>AD96</f>
        <v>43977628.79299438</v>
      </c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</row>
    <row r="367" spans="1:55" ht="12.75">
      <c r="A367" s="43">
        <f>A98</f>
        <v>-719997</v>
      </c>
      <c r="B367" s="44">
        <f>B98</f>
        <v>-72</v>
      </c>
      <c r="C367" s="44">
        <f>C98</f>
        <v>3</v>
      </c>
      <c r="D367" s="45">
        <f>AE98</f>
        <v>1</v>
      </c>
      <c r="E367" s="44">
        <f>E98</f>
        <v>19528</v>
      </c>
      <c r="F367" s="44" t="str">
        <f>F98</f>
        <v>Vichada</v>
      </c>
      <c r="G367" s="44" t="str">
        <f>G98</f>
        <v>Departmen</v>
      </c>
      <c r="H367" s="46">
        <f>H98</f>
        <v>9301</v>
      </c>
      <c r="I367" s="43"/>
      <c r="J367" s="49">
        <f>J98</f>
        <v>9302.545813374936</v>
      </c>
      <c r="K367" s="48">
        <f t="shared" si="77"/>
        <v>12341.241219999998</v>
      </c>
      <c r="L367" s="45">
        <f aca="true" t="shared" si="85" ref="L367:U367">L98</f>
        <v>4764.958</v>
      </c>
      <c r="M367" s="43">
        <f t="shared" si="85"/>
        <v>12341.241219999998</v>
      </c>
      <c r="N367" s="46">
        <f t="shared" si="85"/>
        <v>583024</v>
      </c>
      <c r="O367" s="48">
        <f t="shared" si="85"/>
        <v>0.46446574563301973</v>
      </c>
      <c r="P367" s="43">
        <f t="shared" si="85"/>
        <v>-719997</v>
      </c>
      <c r="Q367" s="43">
        <f t="shared" si="85"/>
        <v>2</v>
      </c>
      <c r="R367" s="43">
        <f t="shared" si="85"/>
        <v>470.03087203330915</v>
      </c>
      <c r="S367" s="49">
        <f t="shared" si="85"/>
        <v>56.684185036738995</v>
      </c>
      <c r="T367" s="49">
        <f t="shared" si="85"/>
        <v>9302.545813374936</v>
      </c>
      <c r="U367" s="51">
        <f t="shared" si="85"/>
        <v>33048240.296859715</v>
      </c>
      <c r="V367" s="43"/>
      <c r="W367" s="48">
        <f>W98</f>
        <v>33056850.38349577</v>
      </c>
      <c r="X367" s="48">
        <f>X98</f>
        <v>6986507720.293069</v>
      </c>
      <c r="Y367" s="43"/>
      <c r="Z367" s="48">
        <f>Z98</f>
        <v>101945.87730267718</v>
      </c>
      <c r="AA367" s="48">
        <f>AA98</f>
        <v>21546083.506576464</v>
      </c>
      <c r="AB367" s="43"/>
      <c r="AC367" s="48">
        <f>AC98</f>
        <v>239897.73766413712</v>
      </c>
      <c r="AD367" s="48">
        <f>AD98</f>
        <v>50701968.78490676</v>
      </c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</row>
    <row r="368" spans="1:55" ht="12.75">
      <c r="A368" s="43">
        <f>A100</f>
        <v>-719993</v>
      </c>
      <c r="B368" s="44">
        <f>B100</f>
        <v>-72</v>
      </c>
      <c r="C368" s="44">
        <f>C100</f>
        <v>7</v>
      </c>
      <c r="D368" s="45">
        <f>AE100</f>
        <v>0.018000000000000002</v>
      </c>
      <c r="E368" s="44">
        <f>E100</f>
        <v>19524</v>
      </c>
      <c r="F368" s="44" t="str">
        <f>F100</f>
        <v>Arauca</v>
      </c>
      <c r="G368" s="44" t="str">
        <f>G100</f>
        <v>Departmen</v>
      </c>
      <c r="H368" s="46">
        <f>H100</f>
        <v>6206</v>
      </c>
      <c r="I368" s="43"/>
      <c r="J368" s="49">
        <f>J100</f>
        <v>6207.031428642604</v>
      </c>
      <c r="K368" s="48">
        <f t="shared" si="77"/>
        <v>220.65334578000002</v>
      </c>
      <c r="L368" s="45">
        <f aca="true" t="shared" si="86" ref="L368:U368">L100</f>
        <v>4733.019</v>
      </c>
      <c r="M368" s="43">
        <f t="shared" si="86"/>
        <v>12258.51921</v>
      </c>
      <c r="N368" s="46">
        <f t="shared" si="86"/>
        <v>3707394</v>
      </c>
      <c r="O368" s="48">
        <f t="shared" si="86"/>
        <v>6.514148864716253</v>
      </c>
      <c r="P368" s="43">
        <f t="shared" si="86"/>
        <v>-719993</v>
      </c>
      <c r="Q368" s="43">
        <f t="shared" si="86"/>
        <v>2</v>
      </c>
      <c r="R368" s="43">
        <f t="shared" si="86"/>
        <v>1357.5149229137062</v>
      </c>
      <c r="S368" s="49">
        <f t="shared" si="86"/>
        <v>4145.443137408253</v>
      </c>
      <c r="T368" s="49">
        <f t="shared" si="86"/>
        <v>6207.031428642604</v>
      </c>
      <c r="U368" s="51">
        <f t="shared" si="86"/>
        <v>15368791014.968534</v>
      </c>
      <c r="V368" s="43"/>
      <c r="W368" s="48">
        <f>W100</f>
        <v>15372795059.387896</v>
      </c>
      <c r="X368" s="48">
        <f>X100</f>
        <v>16454835560.674788</v>
      </c>
      <c r="Y368" s="43"/>
      <c r="Z368" s="48">
        <f>Z100</f>
        <v>47409025.988332205</v>
      </c>
      <c r="AA368" s="48">
        <f>AA100</f>
        <v>50745991.4554293</v>
      </c>
      <c r="AB368" s="43"/>
      <c r="AC368" s="48">
        <f>AC100</f>
        <v>111562315.02813804</v>
      </c>
      <c r="AD368" s="48">
        <f>AD100</f>
        <v>119414819.58644567</v>
      </c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</row>
    <row r="369" spans="1:55" ht="12.75">
      <c r="A369" s="43">
        <f>A102</f>
        <v>-710002</v>
      </c>
      <c r="B369" s="44">
        <f>B102</f>
        <v>-71</v>
      </c>
      <c r="C369" s="44">
        <f>C102</f>
        <v>-2</v>
      </c>
      <c r="D369" s="45">
        <f>AE102</f>
        <v>1</v>
      </c>
      <c r="E369" s="44">
        <f>E102</f>
        <v>19713</v>
      </c>
      <c r="F369" s="44" t="str">
        <f>F102</f>
        <v>Vaupes</v>
      </c>
      <c r="G369" s="44" t="str">
        <f>G102</f>
        <v>Departmen</v>
      </c>
      <c r="H369" s="46">
        <f>H102</f>
        <v>1109</v>
      </c>
      <c r="I369" s="43"/>
      <c r="J369" s="49">
        <f>J102</f>
        <v>1109.18431427081</v>
      </c>
      <c r="K369" s="48">
        <f t="shared" si="77"/>
        <v>12360.060159999999</v>
      </c>
      <c r="L369" s="45">
        <f aca="true" t="shared" si="87" ref="L369:U369">L102</f>
        <v>4772.224</v>
      </c>
      <c r="M369" s="43">
        <f t="shared" si="87"/>
        <v>12360.060159999999</v>
      </c>
      <c r="N369" s="46">
        <f t="shared" si="87"/>
        <v>388915</v>
      </c>
      <c r="O369" s="48">
        <f t="shared" si="87"/>
        <v>0.4506040529336108</v>
      </c>
      <c r="P369" s="43">
        <f t="shared" si="87"/>
        <v>-710002</v>
      </c>
      <c r="Q369" s="43">
        <f t="shared" si="87"/>
        <v>2</v>
      </c>
      <c r="R369" s="43">
        <f t="shared" si="87"/>
        <v>44.55594562079403</v>
      </c>
      <c r="S369" s="49">
        <f t="shared" si="87"/>
        <v>7.931872278357085</v>
      </c>
      <c r="T369" s="49">
        <f t="shared" si="87"/>
        <v>1109.1843142708103</v>
      </c>
      <c r="U369" s="51">
        <f t="shared" si="87"/>
        <v>3084824.1071372456</v>
      </c>
      <c r="V369" s="43"/>
      <c r="W369" s="48">
        <f>W102</f>
        <v>3085627.799030698</v>
      </c>
      <c r="X369" s="48">
        <f>X102</f>
        <v>435765879.203029</v>
      </c>
      <c r="Y369" s="43"/>
      <c r="Z369" s="48">
        <f>Z102</f>
        <v>9515.94085196836</v>
      </c>
      <c r="AA369" s="48">
        <f>AA102</f>
        <v>1343882.866593515</v>
      </c>
      <c r="AB369" s="43"/>
      <c r="AC369" s="48">
        <f>AC102</f>
        <v>22392.790591768262</v>
      </c>
      <c r="AD369" s="48">
        <f>AD102</f>
        <v>3162408.0140503473</v>
      </c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</row>
    <row r="370" spans="1:55" ht="12.75">
      <c r="A370" s="43">
        <f>A104</f>
        <v>-710001</v>
      </c>
      <c r="B370" s="44">
        <f>B104</f>
        <v>-71</v>
      </c>
      <c r="C370" s="44">
        <f>C104</f>
        <v>-1</v>
      </c>
      <c r="D370" s="45">
        <f>AE104</f>
        <v>0.9890000000000001</v>
      </c>
      <c r="E370" s="44">
        <f>E104</f>
        <v>19712</v>
      </c>
      <c r="F370" s="44" t="str">
        <f>F104</f>
        <v>Vaupes</v>
      </c>
      <c r="G370" s="44" t="str">
        <f>G104</f>
        <v>Departmen</v>
      </c>
      <c r="H370" s="46">
        <f>H104</f>
        <v>1613</v>
      </c>
      <c r="I370" s="43"/>
      <c r="J370" s="49">
        <f>J104</f>
        <v>1613.2680783758492</v>
      </c>
      <c r="K370" s="48">
        <f t="shared" si="77"/>
        <v>12227.829056800001</v>
      </c>
      <c r="L370" s="45">
        <f aca="true" t="shared" si="88" ref="L370:U370">L104</f>
        <v>4773.68</v>
      </c>
      <c r="M370" s="43">
        <f t="shared" si="88"/>
        <v>12363.8312</v>
      </c>
      <c r="N370" s="46">
        <f t="shared" si="88"/>
        <v>388915</v>
      </c>
      <c r="O370" s="48">
        <f t="shared" si="88"/>
        <v>0.4506040529336108</v>
      </c>
      <c r="P370" s="43">
        <f t="shared" si="88"/>
        <v>-710001</v>
      </c>
      <c r="Q370" s="43">
        <f t="shared" si="88"/>
        <v>2</v>
      </c>
      <c r="R370" s="43">
        <f t="shared" si="88"/>
        <v>2601.7468734527824</v>
      </c>
      <c r="S370" s="49">
        <f t="shared" si="88"/>
        <v>716.5191087661109</v>
      </c>
      <c r="T370" s="49">
        <f t="shared" si="88"/>
        <v>1613.2680783758492</v>
      </c>
      <c r="U370" s="51">
        <f t="shared" si="88"/>
        <v>278665029.185772</v>
      </c>
      <c r="V370" s="43"/>
      <c r="W370" s="48">
        <f>W104</f>
        <v>278737630.0269114</v>
      </c>
      <c r="X370" s="48">
        <f>X104</f>
        <v>631068807.531512</v>
      </c>
      <c r="Y370" s="43"/>
      <c r="Z370" s="48">
        <f>Z104</f>
        <v>859614.6305744182</v>
      </c>
      <c r="AA370" s="48">
        <f>AA104</f>
        <v>1946188.5350781835</v>
      </c>
      <c r="AB370" s="43"/>
      <c r="AC370" s="48">
        <f>AC104</f>
        <v>2022834.1801947537</v>
      </c>
      <c r="AD370" s="48">
        <f>AD104</f>
        <v>4579746.027855082</v>
      </c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</row>
    <row r="371" spans="1:55" ht="12.75">
      <c r="A371" s="43">
        <f>A106</f>
        <v>-709997</v>
      </c>
      <c r="B371" s="44">
        <f>B106</f>
        <v>-71</v>
      </c>
      <c r="C371" s="44">
        <f>C106</f>
        <v>3</v>
      </c>
      <c r="D371" s="45">
        <f>AE106</f>
        <v>1</v>
      </c>
      <c r="E371" s="44">
        <f>E106</f>
        <v>19708</v>
      </c>
      <c r="F371" s="44" t="str">
        <f>F106</f>
        <v>Vichada</v>
      </c>
      <c r="G371" s="44" t="str">
        <f>G106</f>
        <v>Departmen</v>
      </c>
      <c r="H371" s="46">
        <f>H106</f>
        <v>2692</v>
      </c>
      <c r="I371" s="43"/>
      <c r="J371" s="49">
        <f>J106</f>
        <v>2692.447406688026</v>
      </c>
      <c r="K371" s="48">
        <f t="shared" si="77"/>
        <v>12341.241219999998</v>
      </c>
      <c r="L371" s="45">
        <f aca="true" t="shared" si="89" ref="L371:U371">L106</f>
        <v>4764.958</v>
      </c>
      <c r="M371" s="43">
        <f t="shared" si="89"/>
        <v>12341.241219999998</v>
      </c>
      <c r="N371" s="46">
        <f t="shared" si="89"/>
        <v>583024</v>
      </c>
      <c r="O371" s="48">
        <f t="shared" si="89"/>
        <v>0.46446574563301973</v>
      </c>
      <c r="P371" s="43">
        <f t="shared" si="89"/>
        <v>-709997</v>
      </c>
      <c r="Q371" s="43">
        <f t="shared" si="89"/>
        <v>2</v>
      </c>
      <c r="R371" s="43">
        <f t="shared" si="89"/>
        <v>5227.660430419242</v>
      </c>
      <c r="S371" s="49">
        <f t="shared" si="89"/>
        <v>2520.835091234967</v>
      </c>
      <c r="T371" s="49">
        <f t="shared" si="89"/>
        <v>2692.447406688026</v>
      </c>
      <c r="U371" s="51">
        <f t="shared" si="89"/>
        <v>1469707358.2321754</v>
      </c>
      <c r="V371" s="43"/>
      <c r="W371" s="48">
        <f>W106</f>
        <v>1470090262.3617253</v>
      </c>
      <c r="X371" s="48">
        <f>X106</f>
        <v>1526927276.8464296</v>
      </c>
      <c r="Y371" s="43"/>
      <c r="Z371" s="48">
        <f>Z106</f>
        <v>4533693.917355602</v>
      </c>
      <c r="AA371" s="48">
        <f>AA106</f>
        <v>4708976.778175308</v>
      </c>
      <c r="AB371" s="43"/>
      <c r="AC371" s="48">
        <f>AC106</f>
        <v>10668630.677492894</v>
      </c>
      <c r="AD371" s="48">
        <f>AD106</f>
        <v>11081104.069007287</v>
      </c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</row>
    <row r="372" spans="1:55" ht="12.75">
      <c r="A372" s="43">
        <f>A108</f>
        <v>-709995</v>
      </c>
      <c r="B372" s="44">
        <f>B108</f>
        <v>-71</v>
      </c>
      <c r="C372" s="44">
        <f>C108</f>
        <v>5</v>
      </c>
      <c r="D372" s="45">
        <f>AE108</f>
        <v>1</v>
      </c>
      <c r="E372" s="44">
        <f>E108</f>
        <v>19706</v>
      </c>
      <c r="F372" s="44" t="str">
        <f>F108</f>
        <v>Casanare</v>
      </c>
      <c r="G372" s="44" t="str">
        <f>G108</f>
        <v>Departmen</v>
      </c>
      <c r="H372" s="46">
        <f>H108</f>
        <v>13593</v>
      </c>
      <c r="I372" s="43"/>
      <c r="J372" s="49">
        <f>J108</f>
        <v>13595.259137856738</v>
      </c>
      <c r="K372" s="48">
        <f t="shared" si="77"/>
        <v>12307.37956</v>
      </c>
      <c r="L372" s="45">
        <f aca="true" t="shared" si="90" ref="L372:U372">L108</f>
        <v>4751.884</v>
      </c>
      <c r="M372" s="43">
        <f t="shared" si="90"/>
        <v>12307.37956</v>
      </c>
      <c r="N372" s="46">
        <f t="shared" si="90"/>
        <v>1422273</v>
      </c>
      <c r="O372" s="48">
        <f t="shared" si="90"/>
        <v>4.694577852609783</v>
      </c>
      <c r="P372" s="43">
        <f t="shared" si="90"/>
        <v>-709995</v>
      </c>
      <c r="Q372" s="43">
        <f t="shared" si="90"/>
        <v>2</v>
      </c>
      <c r="R372" s="43">
        <f t="shared" si="90"/>
        <v>32702.320552417696</v>
      </c>
      <c r="S372" s="49">
        <f t="shared" si="90"/>
        <v>12636.607252374726</v>
      </c>
      <c r="T372" s="49">
        <f t="shared" si="90"/>
        <v>13595.25913785674</v>
      </c>
      <c r="U372" s="51">
        <f t="shared" si="90"/>
        <v>17972705306.656757</v>
      </c>
      <c r="V372" s="43"/>
      <c r="W372" s="48">
        <f>W108</f>
        <v>17977387751.119293</v>
      </c>
      <c r="X372" s="48">
        <f>X108</f>
        <v>18536450423.14493</v>
      </c>
      <c r="Y372" s="43"/>
      <c r="Z372" s="48">
        <f>Z108</f>
        <v>55441475.65895382</v>
      </c>
      <c r="AA372" s="48">
        <f>AA108</f>
        <v>57165600.42902835</v>
      </c>
      <c r="AB372" s="43"/>
      <c r="AC372" s="48">
        <f>AC108</f>
        <v>130464173.1009467</v>
      </c>
      <c r="AD372" s="48">
        <f>AD108</f>
        <v>134521361.51047462</v>
      </c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</row>
    <row r="373" spans="1:55" ht="12.75">
      <c r="A373" s="43">
        <f>A110</f>
        <v>-709994</v>
      </c>
      <c r="B373" s="44">
        <f>B110</f>
        <v>-71</v>
      </c>
      <c r="C373" s="44">
        <f>C110</f>
        <v>6</v>
      </c>
      <c r="D373" s="45">
        <f>AE110</f>
        <v>0.978</v>
      </c>
      <c r="E373" s="44">
        <f>E110</f>
        <v>19705</v>
      </c>
      <c r="F373" s="44" t="str">
        <f>F110</f>
        <v>Arauca</v>
      </c>
      <c r="G373" s="44" t="str">
        <f>G110</f>
        <v>Departmen</v>
      </c>
      <c r="H373" s="46">
        <f>H110</f>
        <v>38063</v>
      </c>
      <c r="I373" s="43"/>
      <c r="J373" s="49">
        <f>J110</f>
        <v>38069.32601811528</v>
      </c>
      <c r="K373" s="48">
        <f t="shared" si="77"/>
        <v>12014.55460548</v>
      </c>
      <c r="L373" s="45">
        <f aca="true" t="shared" si="91" ref="L373:U373">L110</f>
        <v>4743.174</v>
      </c>
      <c r="M373" s="43">
        <f t="shared" si="91"/>
        <v>12284.82066</v>
      </c>
      <c r="N373" s="46">
        <f t="shared" si="91"/>
        <v>3707394</v>
      </c>
      <c r="O373" s="48">
        <f t="shared" si="91"/>
        <v>6.514148864716253</v>
      </c>
      <c r="P373" s="43">
        <f t="shared" si="91"/>
        <v>-709994</v>
      </c>
      <c r="Q373" s="43">
        <f t="shared" si="91"/>
        <v>2</v>
      </c>
      <c r="R373" s="43">
        <f t="shared" si="91"/>
        <v>58498.38505613027</v>
      </c>
      <c r="S373" s="49">
        <f t="shared" si="91"/>
        <v>30614.388167280715</v>
      </c>
      <c r="T373" s="49">
        <f t="shared" si="91"/>
        <v>38069.32601811528</v>
      </c>
      <c r="U373" s="51">
        <f t="shared" si="91"/>
        <v>113499599005.04752</v>
      </c>
      <c r="V373" s="43"/>
      <c r="W373" s="48">
        <f>W110</f>
        <v>113529169153.7699</v>
      </c>
      <c r="X373" s="48">
        <f>X110</f>
        <v>124134888373.20384</v>
      </c>
      <c r="Y373" s="43"/>
      <c r="Z373" s="48">
        <f>Z110</f>
        <v>350118980.3189342</v>
      </c>
      <c r="AA373" s="48">
        <f>AA110</f>
        <v>382826553.41521657</v>
      </c>
      <c r="AB373" s="43"/>
      <c r="AC373" s="48">
        <f>AC110</f>
        <v>823895517.053745</v>
      </c>
      <c r="AD373" s="48">
        <f>AD110</f>
        <v>900862560.7232636</v>
      </c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</row>
    <row r="374" spans="1:55" ht="12.75">
      <c r="A374" s="43">
        <f>A112</f>
        <v>-700002</v>
      </c>
      <c r="B374" s="44">
        <f>B112</f>
        <v>-70</v>
      </c>
      <c r="C374" s="44">
        <f>C112</f>
        <v>-2</v>
      </c>
      <c r="D374" s="45">
        <f>AE112</f>
        <v>0.551</v>
      </c>
      <c r="E374" s="44">
        <f>E112</f>
        <v>19893</v>
      </c>
      <c r="F374" s="44" t="str">
        <f>F112</f>
        <v>Vaupes</v>
      </c>
      <c r="G374" s="44" t="str">
        <f>G112</f>
        <v>Departmen</v>
      </c>
      <c r="H374" s="46">
        <f>H112</f>
        <v>385</v>
      </c>
      <c r="I374" s="43"/>
      <c r="J374" s="49">
        <f>J112</f>
        <v>385.06398646912703</v>
      </c>
      <c r="K374" s="48">
        <f t="shared" si="77"/>
        <v>6810.39314816</v>
      </c>
      <c r="L374" s="45">
        <f aca="true" t="shared" si="92" ref="L374:U374">L112</f>
        <v>4772.224</v>
      </c>
      <c r="M374" s="43">
        <f t="shared" si="92"/>
        <v>12360.060159999999</v>
      </c>
      <c r="N374" s="46">
        <f t="shared" si="92"/>
        <v>388915</v>
      </c>
      <c r="O374" s="48">
        <f t="shared" si="92"/>
        <v>0.4506040529336108</v>
      </c>
      <c r="P374" s="43">
        <f t="shared" si="92"/>
        <v>-700002</v>
      </c>
      <c r="Q374" s="43">
        <f t="shared" si="92"/>
        <v>2</v>
      </c>
      <c r="R374" s="43">
        <f t="shared" si="92"/>
        <v>211.64074169877165</v>
      </c>
      <c r="S374" s="49">
        <f t="shared" si="92"/>
        <v>23.893976168932916</v>
      </c>
      <c r="T374" s="49">
        <f t="shared" si="92"/>
        <v>385.063986469127</v>
      </c>
      <c r="U374" s="51">
        <f t="shared" si="92"/>
        <v>9292725.741740545</v>
      </c>
      <c r="V374" s="43"/>
      <c r="W374" s="48">
        <f>W112</f>
        <v>9295146.783617595</v>
      </c>
      <c r="X374" s="48">
        <f>X112</f>
        <v>151198242.65647426</v>
      </c>
      <c r="Y374" s="43"/>
      <c r="Z374" s="48">
        <f>Z112</f>
        <v>28665.825162404497</v>
      </c>
      <c r="AA374" s="48">
        <f>AA112</f>
        <v>466288.751511943</v>
      </c>
      <c r="AB374" s="43"/>
      <c r="AC374" s="48">
        <f>AC112</f>
        <v>67456.05400323475</v>
      </c>
      <c r="AD374" s="48">
        <f>AD112</f>
        <v>1097264.7403271948</v>
      </c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</row>
    <row r="375" spans="1:55" ht="12.75">
      <c r="A375" s="43">
        <f>A114</f>
        <v>-700001</v>
      </c>
      <c r="B375" s="44">
        <f>B114</f>
        <v>-70</v>
      </c>
      <c r="C375" s="44">
        <f>C114</f>
        <v>-1</v>
      </c>
      <c r="D375" s="45">
        <f>AE114</f>
        <v>0.258</v>
      </c>
      <c r="E375" s="44">
        <f>E114</f>
        <v>19892</v>
      </c>
      <c r="F375" s="44" t="str">
        <f>F114</f>
        <v>Vaupes</v>
      </c>
      <c r="G375" s="44" t="str">
        <f>G114</f>
        <v>Departmen</v>
      </c>
      <c r="H375" s="46">
        <f>H114</f>
        <v>315</v>
      </c>
      <c r="I375" s="43"/>
      <c r="J375" s="49">
        <f>J114</f>
        <v>315.0523525656494</v>
      </c>
      <c r="K375" s="48">
        <f t="shared" si="77"/>
        <v>3189.8684496</v>
      </c>
      <c r="L375" s="45">
        <f aca="true" t="shared" si="93" ref="L375:U375">L114</f>
        <v>4773.68</v>
      </c>
      <c r="M375" s="43">
        <f t="shared" si="93"/>
        <v>12363.8312</v>
      </c>
      <c r="N375" s="46">
        <f t="shared" si="93"/>
        <v>388915</v>
      </c>
      <c r="O375" s="48">
        <f t="shared" si="93"/>
        <v>0.4506040529336108</v>
      </c>
      <c r="P375" s="43">
        <f t="shared" si="93"/>
        <v>-700001</v>
      </c>
      <c r="Q375" s="43">
        <f t="shared" si="93"/>
        <v>2</v>
      </c>
      <c r="R375" s="43">
        <f t="shared" si="93"/>
        <v>1409.5116894722782</v>
      </c>
      <c r="S375" s="49">
        <f t="shared" si="93"/>
        <v>308.23184836660806</v>
      </c>
      <c r="T375" s="49">
        <f t="shared" si="93"/>
        <v>315.0523525656494</v>
      </c>
      <c r="U375" s="51">
        <f t="shared" si="93"/>
        <v>119875989.30749938</v>
      </c>
      <c r="V375" s="43"/>
      <c r="W375" s="48">
        <f>W114</f>
        <v>119907220.70270376</v>
      </c>
      <c r="X375" s="48">
        <f>X114</f>
        <v>122586985.44965309</v>
      </c>
      <c r="Y375" s="43"/>
      <c r="Z375" s="48">
        <f>Z114</f>
        <v>369788.6116690036</v>
      </c>
      <c r="AA375" s="48">
        <f>AA114</f>
        <v>378052.88866222044</v>
      </c>
      <c r="AB375" s="43"/>
      <c r="AC375" s="48">
        <f>AC114</f>
        <v>870181.8425670312</v>
      </c>
      <c r="AD375" s="48">
        <f>AD114</f>
        <v>889629.2337373109</v>
      </c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</row>
    <row r="376" spans="1:55" ht="12.75">
      <c r="A376" s="43">
        <f>A116</f>
        <v>-699999</v>
      </c>
      <c r="B376" s="44">
        <f>B116</f>
        <v>-70</v>
      </c>
      <c r="C376" s="44">
        <f>C116</f>
        <v>1</v>
      </c>
      <c r="D376" s="45">
        <f>AE116</f>
        <v>0.41400000000000003</v>
      </c>
      <c r="E376" s="44">
        <f>E116</f>
        <v>19890</v>
      </c>
      <c r="F376" s="44" t="str">
        <f>F116</f>
        <v>Guainia</v>
      </c>
      <c r="G376" s="44" t="str">
        <f>G116</f>
        <v>Departmen</v>
      </c>
      <c r="H376" s="46">
        <f>H116</f>
        <v>1351</v>
      </c>
      <c r="I376" s="43"/>
      <c r="J376" s="49">
        <f>J116</f>
        <v>1351.2245343371185</v>
      </c>
      <c r="K376" s="48">
        <f t="shared" si="77"/>
        <v>5117.06490624</v>
      </c>
      <c r="L376" s="45">
        <f aca="true" t="shared" si="94" ref="L376:U376">L116</f>
        <v>4772.224</v>
      </c>
      <c r="M376" s="43">
        <f t="shared" si="94"/>
        <v>12360.060159999999</v>
      </c>
      <c r="N376" s="46">
        <f t="shared" si="94"/>
        <v>331108</v>
      </c>
      <c r="O376" s="48">
        <f t="shared" si="94"/>
        <v>0.3276950428076304</v>
      </c>
      <c r="P376" s="43">
        <f t="shared" si="94"/>
        <v>-699999</v>
      </c>
      <c r="Q376" s="43">
        <f t="shared" si="94"/>
        <v>2</v>
      </c>
      <c r="R376" s="43">
        <f t="shared" si="94"/>
        <v>1049.0355847981466</v>
      </c>
      <c r="S376" s="49">
        <f t="shared" si="94"/>
        <v>741.2421731680229</v>
      </c>
      <c r="T376" s="49">
        <f t="shared" si="94"/>
        <v>1351.2245343371183</v>
      </c>
      <c r="U376" s="51">
        <f t="shared" si="94"/>
        <v>245431213.4733177</v>
      </c>
      <c r="V376" s="43"/>
      <c r="W376" s="48">
        <f>W116</f>
        <v>245495155.87969747</v>
      </c>
      <c r="X376" s="48">
        <f>X116</f>
        <v>482788251.9469979</v>
      </c>
      <c r="Y376" s="43"/>
      <c r="Z376" s="48">
        <f>Z116</f>
        <v>757096.2977225604</v>
      </c>
      <c r="AA376" s="48">
        <f>AA116</f>
        <v>1488897.8025787887</v>
      </c>
      <c r="AB376" s="43"/>
      <c r="AC376" s="48">
        <f>AC116</f>
        <v>1781589.3474366777</v>
      </c>
      <c r="AD376" s="48">
        <f>AD116</f>
        <v>3503655.3110556887</v>
      </c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</row>
    <row r="377" spans="1:55" ht="12.75">
      <c r="A377" s="43">
        <f>A118</f>
        <v>-699997</v>
      </c>
      <c r="B377" s="44">
        <f>B118</f>
        <v>-70</v>
      </c>
      <c r="C377" s="44">
        <f>C118</f>
        <v>3</v>
      </c>
      <c r="D377" s="45">
        <f>AE118</f>
        <v>1</v>
      </c>
      <c r="E377" s="44">
        <f>E118</f>
        <v>19888</v>
      </c>
      <c r="F377" s="44" t="str">
        <f>F118</f>
        <v>Vichada</v>
      </c>
      <c r="G377" s="44" t="str">
        <f>G118</f>
        <v>Departmen</v>
      </c>
      <c r="H377" s="46">
        <f>H118</f>
        <v>1330</v>
      </c>
      <c r="I377" s="43"/>
      <c r="J377" s="49">
        <f>J118</f>
        <v>1330.2210441660752</v>
      </c>
      <c r="K377" s="48">
        <f t="shared" si="77"/>
        <v>12341.241219999998</v>
      </c>
      <c r="L377" s="45">
        <f aca="true" t="shared" si="95" ref="L377:U377">L118</f>
        <v>4764.958</v>
      </c>
      <c r="M377" s="43">
        <f t="shared" si="95"/>
        <v>12341.241219999998</v>
      </c>
      <c r="N377" s="46">
        <f t="shared" si="95"/>
        <v>583024</v>
      </c>
      <c r="O377" s="48">
        <f t="shared" si="95"/>
        <v>0.46446574563301973</v>
      </c>
      <c r="P377" s="43">
        <f t="shared" si="95"/>
        <v>-699997</v>
      </c>
      <c r="Q377" s="43">
        <f t="shared" si="95"/>
        <v>2</v>
      </c>
      <c r="R377" s="43">
        <f t="shared" si="95"/>
        <v>2206.852265034439</v>
      </c>
      <c r="S377" s="49">
        <f t="shared" si="95"/>
        <v>625.3926888458212</v>
      </c>
      <c r="T377" s="49">
        <f t="shared" si="95"/>
        <v>1330.2210441660752</v>
      </c>
      <c r="U377" s="51">
        <f t="shared" si="95"/>
        <v>364618947.0216461</v>
      </c>
      <c r="V377" s="43"/>
      <c r="W377" s="48">
        <f>W118</f>
        <v>364713941.51136184</v>
      </c>
      <c r="X377" s="48">
        <f>X118</f>
        <v>598149049.7948649</v>
      </c>
      <c r="Y377" s="43"/>
      <c r="Z377" s="48">
        <f>Z118</f>
        <v>1124761.805814882</v>
      </c>
      <c r="AA377" s="48">
        <f>AA118</f>
        <v>1844665.4454879654</v>
      </c>
      <c r="AB377" s="43"/>
      <c r="AC377" s="48">
        <f>AC118</f>
        <v>2646775.1297573447</v>
      </c>
      <c r="AD377" s="48">
        <f>AD118</f>
        <v>4340843.188841236</v>
      </c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</row>
    <row r="378" spans="1:55" ht="12.75">
      <c r="A378" s="43">
        <f>A120</f>
        <v>-699995</v>
      </c>
      <c r="B378" s="44">
        <f>B120</f>
        <v>-70</v>
      </c>
      <c r="C378" s="44">
        <f>C120</f>
        <v>5</v>
      </c>
      <c r="D378" s="45">
        <f>AE120</f>
        <v>1</v>
      </c>
      <c r="E378" s="44">
        <f>E120</f>
        <v>19886</v>
      </c>
      <c r="F378" s="44" t="str">
        <f>F120</f>
        <v>Casanare</v>
      </c>
      <c r="G378" s="44" t="str">
        <f>G120</f>
        <v>Departmen</v>
      </c>
      <c r="H378" s="46">
        <f>H120</f>
        <v>3246</v>
      </c>
      <c r="I378" s="43"/>
      <c r="J378" s="49">
        <f>J120</f>
        <v>3246.5394807241205</v>
      </c>
      <c r="K378" s="48">
        <f t="shared" si="77"/>
        <v>12307.37956</v>
      </c>
      <c r="L378" s="45">
        <f aca="true" t="shared" si="96" ref="L378:U378">L120</f>
        <v>4751.884</v>
      </c>
      <c r="M378" s="43">
        <f t="shared" si="96"/>
        <v>12307.37956</v>
      </c>
      <c r="N378" s="46">
        <f t="shared" si="96"/>
        <v>1422273</v>
      </c>
      <c r="O378" s="48">
        <f t="shared" si="96"/>
        <v>4.694577852609783</v>
      </c>
      <c r="P378" s="43">
        <f t="shared" si="96"/>
        <v>-699995</v>
      </c>
      <c r="Q378" s="43">
        <f t="shared" si="96"/>
        <v>2</v>
      </c>
      <c r="R378" s="43">
        <f t="shared" si="96"/>
        <v>866.6692725905751</v>
      </c>
      <c r="S378" s="49">
        <f t="shared" si="96"/>
        <v>433.0544387475511</v>
      </c>
      <c r="T378" s="49">
        <f t="shared" si="96"/>
        <v>3246.5394807241205</v>
      </c>
      <c r="U378" s="51">
        <f t="shared" si="96"/>
        <v>615921635.7607957</v>
      </c>
      <c r="V378" s="43"/>
      <c r="W378" s="48">
        <f>W120</f>
        <v>616082102.3574219</v>
      </c>
      <c r="X378" s="48">
        <f>X120</f>
        <v>2256838761.883232</v>
      </c>
      <c r="Y378" s="43"/>
      <c r="Z378" s="48">
        <f>Z120</f>
        <v>1899970.1933691383</v>
      </c>
      <c r="AA378" s="48">
        <f>AA120</f>
        <v>6959991.797214387</v>
      </c>
      <c r="AB378" s="43"/>
      <c r="AC378" s="48">
        <f>AC120</f>
        <v>4470985.6158801215</v>
      </c>
      <c r="AD378" s="48">
        <f>AD120</f>
        <v>16378163.889407583</v>
      </c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</row>
    <row r="379" spans="1:55" ht="12.75">
      <c r="A379" s="43">
        <f>A122</f>
        <v>-689997</v>
      </c>
      <c r="B379" s="44">
        <f>B122</f>
        <v>-69</v>
      </c>
      <c r="C379" s="44">
        <f>C122</f>
        <v>3</v>
      </c>
      <c r="D379" s="45">
        <f>AE122</f>
        <v>1</v>
      </c>
      <c r="E379" s="44">
        <f>E122</f>
        <v>20068</v>
      </c>
      <c r="F379" s="44" t="str">
        <f>F122</f>
        <v>Vichada</v>
      </c>
      <c r="G379" s="44" t="str">
        <f>G122</f>
        <v>Departmen</v>
      </c>
      <c r="H379" s="46">
        <f>H122</f>
        <v>2893</v>
      </c>
      <c r="I379" s="43"/>
      <c r="J379" s="49">
        <f>J122</f>
        <v>2893.480812610869</v>
      </c>
      <c r="K379" s="48">
        <f t="shared" si="77"/>
        <v>12341.241219999998</v>
      </c>
      <c r="L379" s="45">
        <f aca="true" t="shared" si="97" ref="L379:U379">L122</f>
        <v>4764.958</v>
      </c>
      <c r="M379" s="43">
        <f t="shared" si="97"/>
        <v>12341.241219999998</v>
      </c>
      <c r="N379" s="46">
        <f t="shared" si="97"/>
        <v>583024</v>
      </c>
      <c r="O379" s="48">
        <f t="shared" si="97"/>
        <v>0.46446574563301973</v>
      </c>
      <c r="P379" s="43">
        <f t="shared" si="97"/>
        <v>-689997</v>
      </c>
      <c r="Q379" s="43">
        <f t="shared" si="97"/>
        <v>2</v>
      </c>
      <c r="R379" s="43">
        <f t="shared" si="97"/>
        <v>796.7596489345118</v>
      </c>
      <c r="S379" s="49">
        <f t="shared" si="97"/>
        <v>538.7999245640256</v>
      </c>
      <c r="T379" s="49">
        <f t="shared" si="97"/>
        <v>2893.480812610869</v>
      </c>
      <c r="U379" s="51">
        <f t="shared" si="97"/>
        <v>314133287.21901643</v>
      </c>
      <c r="V379" s="43"/>
      <c r="W379" s="48">
        <f>W122</f>
        <v>314215128.63610643</v>
      </c>
      <c r="X379" s="48">
        <f>X122</f>
        <v>1094071931.9631488</v>
      </c>
      <c r="Y379" s="43"/>
      <c r="Z379" s="48">
        <f>Z122</f>
        <v>969025.6808789761</v>
      </c>
      <c r="AA379" s="48">
        <f>AA122</f>
        <v>3374069.871820111</v>
      </c>
      <c r="AB379" s="43"/>
      <c r="AC379" s="48">
        <f>AC122</f>
        <v>2280298.86771313</v>
      </c>
      <c r="AD379" s="48">
        <f>AD122</f>
        <v>7939818.170058686</v>
      </c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</row>
    <row r="380" spans="1:55" ht="12.75">
      <c r="A380" s="43">
        <f>A124</f>
        <v>-679997</v>
      </c>
      <c r="B380" s="44">
        <f>B124</f>
        <v>-68</v>
      </c>
      <c r="C380" s="44">
        <f>C124</f>
        <v>3</v>
      </c>
      <c r="D380" s="45">
        <f>AE124</f>
        <v>0.495</v>
      </c>
      <c r="E380" s="44">
        <f>E124</f>
        <v>20248</v>
      </c>
      <c r="F380" s="44" t="str">
        <f>F124</f>
        <v>Vichada</v>
      </c>
      <c r="G380" s="44" t="str">
        <f>G124</f>
        <v>Departmen</v>
      </c>
      <c r="H380" s="46">
        <f>H124</f>
        <v>1292</v>
      </c>
      <c r="I380" s="43"/>
      <c r="J380" s="49">
        <f>J124</f>
        <v>1292.2147286184731</v>
      </c>
      <c r="K380" s="48">
        <f t="shared" si="77"/>
        <v>6108.914403899999</v>
      </c>
      <c r="L380" s="45">
        <f aca="true" t="shared" si="98" ref="L380:U380">L124</f>
        <v>4764.958</v>
      </c>
      <c r="M380" s="43">
        <f t="shared" si="98"/>
        <v>12341.241219999998</v>
      </c>
      <c r="N380" s="46">
        <f t="shared" si="98"/>
        <v>583024</v>
      </c>
      <c r="O380" s="48">
        <f t="shared" si="98"/>
        <v>0.46446574563301973</v>
      </c>
      <c r="P380" s="43">
        <f t="shared" si="98"/>
        <v>-679997</v>
      </c>
      <c r="Q380" s="43">
        <f t="shared" si="98"/>
        <v>2</v>
      </c>
      <c r="R380" s="43">
        <f t="shared" si="98"/>
        <v>57.320838052842575</v>
      </c>
      <c r="S380" s="49">
        <f t="shared" si="98"/>
        <v>36.691612080462235</v>
      </c>
      <c r="T380" s="49">
        <f t="shared" si="98"/>
        <v>1292.214728618473</v>
      </c>
      <c r="U380" s="51">
        <f t="shared" si="98"/>
        <v>21392090.441599414</v>
      </c>
      <c r="V380" s="43"/>
      <c r="W380" s="48">
        <f>W124</f>
        <v>21397663.741429422</v>
      </c>
      <c r="X380" s="48">
        <f>X124</f>
        <v>437219718.0745346</v>
      </c>
      <c r="Y380" s="43"/>
      <c r="Z380" s="48">
        <f>Z124</f>
        <v>65989.45686116586</v>
      </c>
      <c r="AA380" s="48">
        <f>AA124</f>
        <v>1348366.4419339646</v>
      </c>
      <c r="AB380" s="43"/>
      <c r="AC380" s="48">
        <f>AC124</f>
        <v>155285.5478763253</v>
      </c>
      <c r="AD380" s="48">
        <f>AD124</f>
        <v>3172958.7063321653</v>
      </c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</row>
    <row r="381" spans="1:55" ht="12.75">
      <c r="A381" s="43">
        <f>A126</f>
        <v>-679996</v>
      </c>
      <c r="B381" s="44">
        <f>B126</f>
        <v>-68</v>
      </c>
      <c r="C381" s="44">
        <f>C126</f>
        <v>4</v>
      </c>
      <c r="D381" s="45">
        <f>AE126</f>
        <v>0.196</v>
      </c>
      <c r="E381" s="44">
        <f>E126</f>
        <v>20247</v>
      </c>
      <c r="F381" s="44" t="str">
        <f>F126</f>
        <v>Vichada</v>
      </c>
      <c r="G381" s="44" t="str">
        <f>G126</f>
        <v>Departmen</v>
      </c>
      <c r="H381" s="46">
        <f>H126</f>
        <v>554</v>
      </c>
      <c r="I381" s="43"/>
      <c r="J381" s="49">
        <f>J126</f>
        <v>554.0920740360945</v>
      </c>
      <c r="K381" s="48">
        <f t="shared" si="77"/>
        <v>2415.93135252</v>
      </c>
      <c r="L381" s="45">
        <f aca="true" t="shared" si="99" ref="L381:U381">L126</f>
        <v>4759.143</v>
      </c>
      <c r="M381" s="43">
        <f t="shared" si="99"/>
        <v>12326.18037</v>
      </c>
      <c r="N381" s="46">
        <f t="shared" si="99"/>
        <v>583024</v>
      </c>
      <c r="O381" s="48">
        <f t="shared" si="99"/>
        <v>0.46446574563301973</v>
      </c>
      <c r="P381" s="43">
        <f t="shared" si="99"/>
        <v>-679996</v>
      </c>
      <c r="Q381" s="43">
        <f t="shared" si="99"/>
        <v>2</v>
      </c>
      <c r="R381" s="43">
        <f t="shared" si="99"/>
        <v>1104.9420913773142</v>
      </c>
      <c r="S381" s="49">
        <f t="shared" si="99"/>
        <v>548.0813724214609</v>
      </c>
      <c r="T381" s="49">
        <f t="shared" si="99"/>
        <v>554.0920740360945</v>
      </c>
      <c r="U381" s="51">
        <f t="shared" si="99"/>
        <v>319544594.0746498</v>
      </c>
      <c r="V381" s="43"/>
      <c r="W381" s="48">
        <f>W126</f>
        <v>319627845.3041965</v>
      </c>
      <c r="X381" s="48">
        <f>X126</f>
        <v>321618555.20069927</v>
      </c>
      <c r="Y381" s="43"/>
      <c r="Z381" s="48">
        <f>Z126</f>
        <v>985718.2617787814</v>
      </c>
      <c r="AA381" s="48">
        <f>AA126</f>
        <v>991857.523822797</v>
      </c>
      <c r="AB381" s="43"/>
      <c r="AC381" s="48">
        <f>AC126</f>
        <v>2319579.6360932924</v>
      </c>
      <c r="AD381" s="48">
        <f>AD126</f>
        <v>2334026.469199784</v>
      </c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</row>
    <row r="382" spans="1:55" ht="12.75">
      <c r="A382" s="43">
        <f>A128</f>
        <v>-779999</v>
      </c>
      <c r="B382" s="44">
        <f>B128</f>
        <v>-78</v>
      </c>
      <c r="C382" s="44">
        <f>C128</f>
        <v>1</v>
      </c>
      <c r="D382" s="45">
        <f>AE128</f>
        <v>1.003</v>
      </c>
      <c r="E382" s="44">
        <f>E128</f>
        <v>18450</v>
      </c>
      <c r="F382" s="44" t="str">
        <f>F128</f>
        <v>Cauca</v>
      </c>
      <c r="G382" s="44" t="str">
        <f>G128</f>
        <v>Departmen</v>
      </c>
      <c r="H382" s="46">
        <f>H128</f>
        <v>784835</v>
      </c>
      <c r="I382" s="43"/>
      <c r="J382" s="49">
        <f>J128</f>
        <v>784965.4384947983</v>
      </c>
      <c r="K382" s="48">
        <f t="shared" si="77"/>
        <v>12397.140340479998</v>
      </c>
      <c r="L382" s="45">
        <f aca="true" t="shared" si="100" ref="L382:U382">L128</f>
        <v>4772.224</v>
      </c>
      <c r="M382" s="43">
        <f t="shared" si="100"/>
        <v>12360.060159999999</v>
      </c>
      <c r="N382" s="46">
        <f t="shared" si="100"/>
        <v>338451</v>
      </c>
      <c r="O382" s="48">
        <f t="shared" si="100"/>
        <v>36.04500421663299</v>
      </c>
      <c r="P382" s="43">
        <f t="shared" si="100"/>
        <v>-779999</v>
      </c>
      <c r="Q382" s="43">
        <f t="shared" si="100"/>
        <v>3</v>
      </c>
      <c r="R382" s="43">
        <f t="shared" si="100"/>
        <v>34304.91838504788</v>
      </c>
      <c r="S382" s="49">
        <f t="shared" si="100"/>
        <v>55388.10009994264</v>
      </c>
      <c r="T382" s="49">
        <f t="shared" si="100"/>
        <v>784965.4384947983</v>
      </c>
      <c r="U382" s="51">
        <f t="shared" si="100"/>
        <v>18746157866.925686</v>
      </c>
      <c r="V382" s="43"/>
      <c r="W382" s="48">
        <f>W128</f>
        <v>18751041819.652897</v>
      </c>
      <c r="X382" s="48">
        <f>X128</f>
        <v>227821468327.51245</v>
      </c>
      <c r="Y382" s="43"/>
      <c r="Z382" s="48">
        <f>Z128</f>
        <v>57827390.88773259</v>
      </c>
      <c r="AA382" s="48">
        <f>AA128</f>
        <v>702591420.162281</v>
      </c>
      <c r="AB382" s="43"/>
      <c r="AC382" s="48">
        <f>AC128</f>
        <v>136078678.37361264</v>
      </c>
      <c r="AD382" s="48">
        <f>AD128</f>
        <v>1653329165.0307686</v>
      </c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</row>
    <row r="383" spans="1:55" ht="12.75">
      <c r="A383" s="43">
        <f>A131</f>
        <v>-769998</v>
      </c>
      <c r="B383" s="44">
        <f>B131</f>
        <v>-77</v>
      </c>
      <c r="C383" s="44">
        <f>C131</f>
        <v>2</v>
      </c>
      <c r="D383" s="45">
        <f>AE131</f>
        <v>1</v>
      </c>
      <c r="E383" s="44">
        <f>E131</f>
        <v>18629</v>
      </c>
      <c r="F383" s="44" t="str">
        <f>F131</f>
        <v>Valle del</v>
      </c>
      <c r="G383" s="44" t="str">
        <f>G131</f>
        <v>Departmen</v>
      </c>
      <c r="H383" s="46">
        <f>H131</f>
        <v>639570</v>
      </c>
      <c r="I383" s="43"/>
      <c r="J383" s="49">
        <f>J131</f>
        <v>639676.2956521028</v>
      </c>
      <c r="K383" s="48">
        <f t="shared" si="77"/>
        <v>12352.53103</v>
      </c>
      <c r="L383" s="45">
        <f aca="true" t="shared" si="101" ref="L383:U383">L131</f>
        <v>4769.317</v>
      </c>
      <c r="M383" s="43">
        <f t="shared" si="101"/>
        <v>12352.53103</v>
      </c>
      <c r="N383" s="46">
        <f t="shared" si="101"/>
        <v>789558</v>
      </c>
      <c r="O383" s="48">
        <f t="shared" si="101"/>
        <v>158.18399423607622</v>
      </c>
      <c r="P383" s="43">
        <f t="shared" si="101"/>
        <v>-769998</v>
      </c>
      <c r="Q383" s="43">
        <f t="shared" si="101"/>
        <v>3</v>
      </c>
      <c r="R383" s="43">
        <f t="shared" si="101"/>
        <v>0</v>
      </c>
      <c r="S383" s="49">
        <f t="shared" si="101"/>
        <v>0</v>
      </c>
      <c r="T383" s="49">
        <f t="shared" si="101"/>
        <v>639676.2956521028</v>
      </c>
      <c r="U383" s="51">
        <f t="shared" si="101"/>
        <v>0</v>
      </c>
      <c r="V383" s="43"/>
      <c r="W383" s="48">
        <f>W131</f>
        <v>0</v>
      </c>
      <c r="X383" s="48">
        <f>X131</f>
        <v>251043606145.20966</v>
      </c>
      <c r="Y383" s="43"/>
      <c r="Z383" s="48">
        <f>Z131</f>
        <v>0</v>
      </c>
      <c r="AA383" s="48">
        <f>AA131</f>
        <v>774207475.0859767</v>
      </c>
      <c r="AB383" s="43"/>
      <c r="AC383" s="48">
        <f>AC131</f>
        <v>0</v>
      </c>
      <c r="AD383" s="48">
        <f>AD131</f>
        <v>1821855151.6738205</v>
      </c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</row>
    <row r="384" spans="1:55" ht="12.75">
      <c r="A384" s="43">
        <f>A134</f>
        <v>-769997</v>
      </c>
      <c r="B384" s="44">
        <f>B134</f>
        <v>-77</v>
      </c>
      <c r="C384" s="44">
        <f>C134</f>
        <v>3</v>
      </c>
      <c r="D384" s="45">
        <f>AE134</f>
        <v>1</v>
      </c>
      <c r="E384" s="44">
        <f>E134</f>
        <v>18628</v>
      </c>
      <c r="F384" s="44" t="str">
        <f>F134</f>
        <v>Tolima</v>
      </c>
      <c r="G384" s="44" t="str">
        <f>G134</f>
        <v>Departmen</v>
      </c>
      <c r="H384" s="46">
        <f>H134</f>
        <v>2789557</v>
      </c>
      <c r="I384" s="43"/>
      <c r="J384" s="49">
        <f>J134</f>
        <v>2790020.6205269056</v>
      </c>
      <c r="K384" s="48">
        <f t="shared" si="77"/>
        <v>12341.241219999998</v>
      </c>
      <c r="L384" s="45">
        <f aca="true" t="shared" si="102" ref="L384:U384">L134</f>
        <v>4764.958</v>
      </c>
      <c r="M384" s="43">
        <f t="shared" si="102"/>
        <v>12341.241219999998</v>
      </c>
      <c r="N384" s="46">
        <f t="shared" si="102"/>
        <v>515895</v>
      </c>
      <c r="O384" s="48">
        <f t="shared" si="102"/>
        <v>53.408748235499914</v>
      </c>
      <c r="P384" s="43">
        <f t="shared" si="102"/>
        <v>-769997</v>
      </c>
      <c r="Q384" s="43">
        <f t="shared" si="102"/>
        <v>3</v>
      </c>
      <c r="R384" s="43">
        <f t="shared" si="102"/>
        <v>17137.386376046397</v>
      </c>
      <c r="S384" s="49">
        <f t="shared" si="102"/>
        <v>28175.61385606402</v>
      </c>
      <c r="T384" s="49">
        <f t="shared" si="102"/>
        <v>2790020.6205269056</v>
      </c>
      <c r="U384" s="51">
        <f t="shared" si="102"/>
        <v>14535658310.274149</v>
      </c>
      <c r="V384" s="43"/>
      <c r="W384" s="48">
        <f>W134</f>
        <v>14539445297.909176</v>
      </c>
      <c r="X384" s="48">
        <f>X134</f>
        <v>2147233106088.6946</v>
      </c>
      <c r="Y384" s="43"/>
      <c r="Z384" s="48">
        <f>Z134</f>
        <v>44839011.85969214</v>
      </c>
      <c r="AA384" s="48">
        <f>AA134</f>
        <v>6621972760.080465</v>
      </c>
      <c r="AB384" s="43"/>
      <c r="AC384" s="48">
        <f>AC134</f>
        <v>105514590.57337552</v>
      </c>
      <c r="AD384" s="48">
        <f>AD134</f>
        <v>15582741804.264484</v>
      </c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</row>
    <row r="385" spans="1:55" ht="12.75">
      <c r="A385" s="43">
        <f>A137</f>
        <v>-769996</v>
      </c>
      <c r="B385" s="44">
        <f>B137</f>
        <v>-77</v>
      </c>
      <c r="C385" s="44">
        <f>C137</f>
        <v>4</v>
      </c>
      <c r="D385" s="45">
        <f>AE137</f>
        <v>1.002</v>
      </c>
      <c r="E385" s="44">
        <f>E137</f>
        <v>18627</v>
      </c>
      <c r="F385" s="44" t="str">
        <f>F137</f>
        <v>Choco</v>
      </c>
      <c r="G385" s="44" t="str">
        <f>G137</f>
        <v>Departmen</v>
      </c>
      <c r="H385" s="46">
        <f>H137</f>
        <v>467558</v>
      </c>
      <c r="I385" s="43"/>
      <c r="J385" s="49">
        <f>J137</f>
        <v>467635.7074948886</v>
      </c>
      <c r="K385" s="48">
        <f t="shared" si="77"/>
        <v>12350.83273074</v>
      </c>
      <c r="L385" s="45">
        <f aca="true" t="shared" si="103" ref="L385:U385">L137</f>
        <v>4759.143</v>
      </c>
      <c r="M385" s="43">
        <f t="shared" si="103"/>
        <v>12326.18037</v>
      </c>
      <c r="N385" s="46">
        <f t="shared" si="103"/>
        <v>333714</v>
      </c>
      <c r="O385" s="48">
        <f t="shared" si="103"/>
        <v>8.591156017816049</v>
      </c>
      <c r="P385" s="43">
        <f t="shared" si="103"/>
        <v>-769996</v>
      </c>
      <c r="Q385" s="43">
        <f t="shared" si="103"/>
        <v>3</v>
      </c>
      <c r="R385" s="43">
        <f t="shared" si="103"/>
        <v>59619.526066937695</v>
      </c>
      <c r="S385" s="49">
        <f t="shared" si="103"/>
        <v>30337.294501437635</v>
      </c>
      <c r="T385" s="49">
        <f t="shared" si="103"/>
        <v>467635.7074948885</v>
      </c>
      <c r="U385" s="51">
        <f t="shared" si="103"/>
        <v>10123979897.252758</v>
      </c>
      <c r="V385" s="43"/>
      <c r="W385" s="48">
        <f>W137</f>
        <v>10126617506.494099</v>
      </c>
      <c r="X385" s="48">
        <f>X137</f>
        <v>353051607132.71313</v>
      </c>
      <c r="Y385" s="43"/>
      <c r="Z385" s="48">
        <f>Z137</f>
        <v>31230044.418376226</v>
      </c>
      <c r="AA385" s="48">
        <f>AA137</f>
        <v>1088795677.8917537</v>
      </c>
      <c r="AB385" s="43"/>
      <c r="AC385" s="48">
        <f>AC137</f>
        <v>73490142.0375753</v>
      </c>
      <c r="AD385" s="48">
        <f>AD137</f>
        <v>2562140096.4476566</v>
      </c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</row>
    <row r="386" spans="1:55" ht="12.75">
      <c r="A386" s="43">
        <f>A140</f>
        <v>-769995</v>
      </c>
      <c r="B386" s="44">
        <f>B140</f>
        <v>-77</v>
      </c>
      <c r="C386" s="44">
        <f>C140</f>
        <v>5</v>
      </c>
      <c r="D386" s="45">
        <f>AE140</f>
        <v>0.999</v>
      </c>
      <c r="E386" s="44">
        <f>E140</f>
        <v>18626</v>
      </c>
      <c r="F386" s="44" t="str">
        <f>F140</f>
        <v>Antioquia</v>
      </c>
      <c r="G386" s="44" t="str">
        <f>G140</f>
        <v>Departmen</v>
      </c>
      <c r="H386" s="46">
        <f>H140</f>
        <v>285811</v>
      </c>
      <c r="I386" s="43"/>
      <c r="J386" s="49">
        <f>J140</f>
        <v>285858.50139409787</v>
      </c>
      <c r="K386" s="48">
        <f t="shared" si="77"/>
        <v>12295.07218044</v>
      </c>
      <c r="L386" s="45">
        <f aca="true" t="shared" si="104" ref="L386:U386">L140</f>
        <v>4751.884</v>
      </c>
      <c r="M386" s="43">
        <f t="shared" si="104"/>
        <v>12307.37956</v>
      </c>
      <c r="N386" s="46">
        <f t="shared" si="104"/>
        <v>853744</v>
      </c>
      <c r="O386" s="48">
        <f t="shared" si="104"/>
        <v>72.23585392007931</v>
      </c>
      <c r="P386" s="43">
        <f t="shared" si="104"/>
        <v>-769995</v>
      </c>
      <c r="Q386" s="43">
        <f t="shared" si="104"/>
        <v>3</v>
      </c>
      <c r="R386" s="43">
        <f t="shared" si="104"/>
        <v>48007.83988989701</v>
      </c>
      <c r="S386" s="49">
        <f t="shared" si="104"/>
        <v>32936.10673443173</v>
      </c>
      <c r="T386" s="49">
        <f t="shared" si="104"/>
        <v>285858.5013940978</v>
      </c>
      <c r="U386" s="51">
        <f t="shared" si="104"/>
        <v>28119003507.88068</v>
      </c>
      <c r="V386" s="43"/>
      <c r="W386" s="48">
        <f>W140</f>
        <v>28126329376.1916</v>
      </c>
      <c r="X386" s="48">
        <f>X140</f>
        <v>156506368045.81238</v>
      </c>
      <c r="Y386" s="43"/>
      <c r="Z386" s="48">
        <f>Z140</f>
        <v>86740366.68029016</v>
      </c>
      <c r="AA386" s="48">
        <f>AA140</f>
        <v>482658777.4935732</v>
      </c>
      <c r="AB386" s="43"/>
      <c r="AC386" s="48">
        <f>AC140</f>
        <v>204116324.08614188</v>
      </c>
      <c r="AD386" s="48">
        <f>AD140</f>
        <v>1135786476.5896292</v>
      </c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</row>
    <row r="387" spans="1:55" ht="12.75">
      <c r="A387" s="43">
        <f>A143</f>
        <v>-769993</v>
      </c>
      <c r="B387" s="44">
        <f>B143</f>
        <v>-77</v>
      </c>
      <c r="C387" s="44">
        <f>C143</f>
        <v>7</v>
      </c>
      <c r="D387" s="45">
        <f>AE143</f>
        <v>0.985</v>
      </c>
      <c r="E387" s="44">
        <f>E143</f>
        <v>18624</v>
      </c>
      <c r="F387" s="44" t="str">
        <f>F143</f>
        <v>Cordoba</v>
      </c>
      <c r="G387" s="44" t="str">
        <f>G143</f>
        <v>Departmen</v>
      </c>
      <c r="H387" s="46">
        <f>H143</f>
        <v>248588</v>
      </c>
      <c r="I387" s="43"/>
      <c r="J387" s="49">
        <f>J143</f>
        <v>248629.3149828243</v>
      </c>
      <c r="K387" s="48">
        <f t="shared" si="77"/>
        <v>12074.64142185</v>
      </c>
      <c r="L387" s="45">
        <f aca="true" t="shared" si="105" ref="L387:U387">L143</f>
        <v>4733.019</v>
      </c>
      <c r="M387" s="43">
        <f t="shared" si="105"/>
        <v>12258.51921</v>
      </c>
      <c r="N387" s="46">
        <f t="shared" si="105"/>
        <v>389246</v>
      </c>
      <c r="O387" s="48">
        <f t="shared" si="105"/>
        <v>46.748335802617724</v>
      </c>
      <c r="P387" s="43">
        <f t="shared" si="105"/>
        <v>-769993</v>
      </c>
      <c r="Q387" s="43">
        <f t="shared" si="105"/>
        <v>3</v>
      </c>
      <c r="R387" s="43">
        <f t="shared" si="105"/>
        <v>170200.4156241603</v>
      </c>
      <c r="S387" s="49">
        <f t="shared" si="105"/>
        <v>69624.54563435324</v>
      </c>
      <c r="T387" s="49">
        <f t="shared" si="105"/>
        <v>248629.31498282426</v>
      </c>
      <c r="U387" s="51">
        <f t="shared" si="105"/>
        <v>27101075889.989464</v>
      </c>
      <c r="V387" s="43"/>
      <c r="W387" s="48">
        <f>W143</f>
        <v>27108136556.73744</v>
      </c>
      <c r="X387" s="48">
        <f>X143</f>
        <v>175042101395.00906</v>
      </c>
      <c r="Y387" s="43"/>
      <c r="Z387" s="48">
        <f>Z143</f>
        <v>83600304.66475207</v>
      </c>
      <c r="AA387" s="48">
        <f>AA143</f>
        <v>539822166.4979831</v>
      </c>
      <c r="AB387" s="43"/>
      <c r="AC387" s="48">
        <f>AC143</f>
        <v>196727170.21760288</v>
      </c>
      <c r="AD387" s="48">
        <f>AD143</f>
        <v>1270302634.203909</v>
      </c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</row>
    <row r="388" spans="1:55" ht="12.75">
      <c r="A388" s="43">
        <f>A146</f>
        <v>-769992</v>
      </c>
      <c r="B388" s="44">
        <f>B146</f>
        <v>-77</v>
      </c>
      <c r="C388" s="44">
        <f>C146</f>
        <v>8</v>
      </c>
      <c r="D388" s="45">
        <f>AE146</f>
        <v>0.7110000000000001</v>
      </c>
      <c r="E388" s="44">
        <f>E146</f>
        <v>18623</v>
      </c>
      <c r="F388" s="44" t="str">
        <f>F146</f>
        <v>Cordoba</v>
      </c>
      <c r="G388" s="44" t="str">
        <f>G146</f>
        <v>Departmen</v>
      </c>
      <c r="H388" s="46">
        <f>H146</f>
        <v>330361</v>
      </c>
      <c r="I388" s="43"/>
      <c r="J388" s="49">
        <f>J146</f>
        <v>330415.90554266825</v>
      </c>
      <c r="K388" s="48">
        <f t="shared" si="77"/>
        <v>8694.45692325</v>
      </c>
      <c r="L388" s="45">
        <f aca="true" t="shared" si="106" ref="L388:U388">L146</f>
        <v>4721.425</v>
      </c>
      <c r="M388" s="43">
        <f t="shared" si="106"/>
        <v>12228.490749999999</v>
      </c>
      <c r="N388" s="46">
        <f t="shared" si="106"/>
        <v>389246</v>
      </c>
      <c r="O388" s="48">
        <f t="shared" si="106"/>
        <v>46.748335802617724</v>
      </c>
      <c r="P388" s="43">
        <f t="shared" si="106"/>
        <v>-769992</v>
      </c>
      <c r="Q388" s="43">
        <f t="shared" si="106"/>
        <v>3</v>
      </c>
      <c r="R388" s="43">
        <f t="shared" si="106"/>
        <v>183503.3710128057</v>
      </c>
      <c r="S388" s="49">
        <f t="shared" si="106"/>
        <v>117606.8800489154</v>
      </c>
      <c r="T388" s="49">
        <f t="shared" si="106"/>
        <v>330415.9055426683</v>
      </c>
      <c r="U388" s="51">
        <f t="shared" si="106"/>
        <v>45778007631.52012</v>
      </c>
      <c r="V388" s="43"/>
      <c r="W388" s="48">
        <f>W146</f>
        <v>45789934215.452965</v>
      </c>
      <c r="X388" s="48">
        <f>X146</f>
        <v>226961327556.59006</v>
      </c>
      <c r="Y388" s="43"/>
      <c r="Z388" s="48">
        <f>Z146</f>
        <v>141214149.59595963</v>
      </c>
      <c r="AA388" s="48">
        <f>AA146</f>
        <v>699938783.7350894</v>
      </c>
      <c r="AB388" s="43"/>
      <c r="AC388" s="48">
        <f>AC146</f>
        <v>332303334.9711152</v>
      </c>
      <c r="AD388" s="48">
        <f>AD146</f>
        <v>1647087014.8372946</v>
      </c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</row>
    <row r="389" spans="1:55" ht="12.75">
      <c r="A389" s="43">
        <f>A149</f>
        <v>-759999</v>
      </c>
      <c r="B389" s="44">
        <f>B149</f>
        <v>-76</v>
      </c>
      <c r="C389" s="44">
        <f>C149</f>
        <v>1</v>
      </c>
      <c r="D389" s="45">
        <f>AE149</f>
        <v>1</v>
      </c>
      <c r="E389" s="44">
        <f>E149</f>
        <v>18810</v>
      </c>
      <c r="F389" s="44" t="str">
        <f>F149</f>
        <v>Huila</v>
      </c>
      <c r="G389" s="44" t="str">
        <f>G149</f>
        <v>Departmen</v>
      </c>
      <c r="H389" s="46">
        <f>H149</f>
        <v>253515</v>
      </c>
      <c r="I389" s="43"/>
      <c r="J389" s="49">
        <f>J149</f>
        <v>253557.1338434305</v>
      </c>
      <c r="K389" s="48">
        <f t="shared" si="77"/>
        <v>12360.060159999999</v>
      </c>
      <c r="L389" s="45">
        <f aca="true" t="shared" si="107" ref="L389:U389">L149</f>
        <v>4772.224</v>
      </c>
      <c r="M389" s="43">
        <f t="shared" si="107"/>
        <v>12360.060159999999</v>
      </c>
      <c r="N389" s="46">
        <f t="shared" si="107"/>
        <v>619176</v>
      </c>
      <c r="O389" s="48">
        <f t="shared" si="107"/>
        <v>39.82709260273598</v>
      </c>
      <c r="P389" s="43">
        <f t="shared" si="107"/>
        <v>-759999</v>
      </c>
      <c r="Q389" s="43">
        <f t="shared" si="107"/>
        <v>3</v>
      </c>
      <c r="R389" s="43">
        <f t="shared" si="107"/>
        <v>47749.730275067646</v>
      </c>
      <c r="S389" s="49">
        <f t="shared" si="107"/>
        <v>133197.50496558633</v>
      </c>
      <c r="T389" s="49">
        <f t="shared" si="107"/>
        <v>253557.13384343046</v>
      </c>
      <c r="U389" s="51">
        <f t="shared" si="107"/>
        <v>82472698334.57188</v>
      </c>
      <c r="V389" s="43"/>
      <c r="W389" s="48">
        <f>W149</f>
        <v>82494185018.01982</v>
      </c>
      <c r="X389" s="48">
        <f>X149</f>
        <v>137700035053.82028</v>
      </c>
      <c r="Y389" s="43"/>
      <c r="Z389" s="48">
        <f>Z149</f>
        <v>254408449.8815475</v>
      </c>
      <c r="AA389" s="48">
        <f>AA149</f>
        <v>424660871.0544247</v>
      </c>
      <c r="AB389" s="43"/>
      <c r="AC389" s="48">
        <f>AC149</f>
        <v>598670718.0715047</v>
      </c>
      <c r="AD389" s="48">
        <f>AD149</f>
        <v>999306543.1961614</v>
      </c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</row>
    <row r="390" spans="1:55" ht="12.75">
      <c r="A390" s="43">
        <f>A152</f>
        <v>-759998</v>
      </c>
      <c r="B390" s="44">
        <f>B152</f>
        <v>-76</v>
      </c>
      <c r="C390" s="44">
        <f>C152</f>
        <v>2</v>
      </c>
      <c r="D390" s="45">
        <f>AE152</f>
        <v>1</v>
      </c>
      <c r="E390" s="44">
        <f>E152</f>
        <v>18809</v>
      </c>
      <c r="F390" s="44" t="str">
        <f>F152</f>
        <v>Huila</v>
      </c>
      <c r="G390" s="44" t="str">
        <f>G152</f>
        <v>Departmen</v>
      </c>
      <c r="H390" s="46">
        <f>H152</f>
        <v>387311</v>
      </c>
      <c r="I390" s="43"/>
      <c r="J390" s="49">
        <f>J152</f>
        <v>387375.3705541404</v>
      </c>
      <c r="K390" s="48">
        <f t="shared" si="77"/>
        <v>12352.53103</v>
      </c>
      <c r="L390" s="45">
        <f aca="true" t="shared" si="108" ref="L390:U390">L152</f>
        <v>4769.317</v>
      </c>
      <c r="M390" s="43">
        <f t="shared" si="108"/>
        <v>12352.53103</v>
      </c>
      <c r="N390" s="46">
        <f t="shared" si="108"/>
        <v>619176</v>
      </c>
      <c r="O390" s="48">
        <f t="shared" si="108"/>
        <v>39.82709260273598</v>
      </c>
      <c r="P390" s="43">
        <f t="shared" si="108"/>
        <v>-759998</v>
      </c>
      <c r="Q390" s="43">
        <f t="shared" si="108"/>
        <v>3</v>
      </c>
      <c r="R390" s="43">
        <f t="shared" si="108"/>
        <v>348311.5012246656</v>
      </c>
      <c r="S390" s="49">
        <f t="shared" si="108"/>
        <v>352415.87964068813</v>
      </c>
      <c r="T390" s="49">
        <f t="shared" si="108"/>
        <v>387375.3705541404</v>
      </c>
      <c r="U390" s="51">
        <f t="shared" si="108"/>
        <v>218207454692.4027</v>
      </c>
      <c r="V390" s="43"/>
      <c r="W390" s="48">
        <f>W152</f>
        <v>218264304469.3548</v>
      </c>
      <c r="X390" s="48">
        <f>X152</f>
        <v>231497759578.6933</v>
      </c>
      <c r="Y390" s="43"/>
      <c r="Z390" s="48">
        <f>Z152</f>
        <v>673117545.8293602</v>
      </c>
      <c r="AA390" s="48">
        <f>AA152</f>
        <v>713928941.2047851</v>
      </c>
      <c r="AB390" s="43"/>
      <c r="AC390" s="48">
        <f>AC152</f>
        <v>1583971620.0299852</v>
      </c>
      <c r="AD390" s="48">
        <f>AD152</f>
        <v>1680008474.8839865</v>
      </c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</row>
    <row r="391" spans="1:55" ht="12.75">
      <c r="A391" s="43">
        <f>A155</f>
        <v>-759997</v>
      </c>
      <c r="B391" s="44">
        <f>B155</f>
        <v>-76</v>
      </c>
      <c r="C391" s="44">
        <f>C155</f>
        <v>3</v>
      </c>
      <c r="D391" s="45">
        <f>AE155</f>
        <v>1</v>
      </c>
      <c r="E391" s="44">
        <f>E155</f>
        <v>18808</v>
      </c>
      <c r="F391" s="44" t="str">
        <f>F155</f>
        <v>Tolima</v>
      </c>
      <c r="G391" s="44" t="str">
        <f>G155</f>
        <v>Departmen</v>
      </c>
      <c r="H391" s="46">
        <f>H155</f>
        <v>471394</v>
      </c>
      <c r="I391" s="43"/>
      <c r="J391" s="49">
        <f>J155</f>
        <v>471472.3450327992</v>
      </c>
      <c r="K391" s="48">
        <f t="shared" si="77"/>
        <v>12341.241219999998</v>
      </c>
      <c r="L391" s="45">
        <f aca="true" t="shared" si="109" ref="L391:U391">L155</f>
        <v>4764.958</v>
      </c>
      <c r="M391" s="43">
        <f t="shared" si="109"/>
        <v>12341.241219999998</v>
      </c>
      <c r="N391" s="46">
        <f t="shared" si="109"/>
        <v>515895</v>
      </c>
      <c r="O391" s="48">
        <f t="shared" si="109"/>
        <v>53.408748235499914</v>
      </c>
      <c r="P391" s="43">
        <f t="shared" si="109"/>
        <v>-759997</v>
      </c>
      <c r="Q391" s="43">
        <f t="shared" si="109"/>
        <v>3</v>
      </c>
      <c r="R391" s="43">
        <f t="shared" si="109"/>
        <v>462050.30190802016</v>
      </c>
      <c r="S391" s="49">
        <f t="shared" si="109"/>
        <v>327102.97963496496</v>
      </c>
      <c r="T391" s="49">
        <f t="shared" si="109"/>
        <v>471472.3450327991</v>
      </c>
      <c r="U391" s="51">
        <f t="shared" si="109"/>
        <v>168750791678.78024</v>
      </c>
      <c r="V391" s="43"/>
      <c r="W391" s="48">
        <f>W155</f>
        <v>168794756468.5302</v>
      </c>
      <c r="X391" s="48">
        <f>X155</f>
        <v>267393914499.73898</v>
      </c>
      <c r="Y391" s="43"/>
      <c r="Z391" s="48">
        <f>Z155</f>
        <v>520555628.641119</v>
      </c>
      <c r="AA391" s="48">
        <f>AA155</f>
        <v>824631109.2203401</v>
      </c>
      <c r="AB391" s="43"/>
      <c r="AC391" s="48">
        <f>AC155</f>
        <v>1224964863.155459</v>
      </c>
      <c r="AD391" s="48">
        <f>AD155</f>
        <v>1940511404.1255348</v>
      </c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</row>
    <row r="392" spans="1:55" ht="12.75">
      <c r="A392" s="43">
        <f>A158</f>
        <v>-759992</v>
      </c>
      <c r="B392" s="44">
        <f>B158</f>
        <v>-76</v>
      </c>
      <c r="C392" s="44">
        <f>C158</f>
        <v>8</v>
      </c>
      <c r="D392" s="45">
        <f>AE158</f>
        <v>0.9999999999999999</v>
      </c>
      <c r="E392" s="44">
        <f>E158</f>
        <v>18803</v>
      </c>
      <c r="F392" s="44" t="str">
        <f>F158</f>
        <v>Sucre</v>
      </c>
      <c r="G392" s="44" t="str">
        <f>G158</f>
        <v>Departmen</v>
      </c>
      <c r="H392" s="46">
        <f>H158</f>
        <v>651364</v>
      </c>
      <c r="I392" s="43"/>
      <c r="J392" s="49">
        <f>J158</f>
        <v>651472.2557986402</v>
      </c>
      <c r="K392" s="48">
        <f t="shared" si="77"/>
        <v>12228.490749999997</v>
      </c>
      <c r="L392" s="45">
        <f aca="true" t="shared" si="110" ref="L392:U392">L158</f>
        <v>4721.425</v>
      </c>
      <c r="M392" s="43">
        <f t="shared" si="110"/>
        <v>12228.490749999999</v>
      </c>
      <c r="N392" s="46">
        <f t="shared" si="110"/>
        <v>282963</v>
      </c>
      <c r="O392" s="48">
        <f t="shared" si="110"/>
        <v>59.724702239043886</v>
      </c>
      <c r="P392" s="43">
        <f t="shared" si="110"/>
        <v>-759992</v>
      </c>
      <c r="Q392" s="43">
        <f t="shared" si="110"/>
        <v>3</v>
      </c>
      <c r="R392" s="43">
        <f t="shared" si="110"/>
        <v>127079.6765845375</v>
      </c>
      <c r="S392" s="49">
        <f t="shared" si="110"/>
        <v>137505.42506789474</v>
      </c>
      <c r="T392" s="49">
        <f t="shared" si="110"/>
        <v>651472.2557986402</v>
      </c>
      <c r="U392" s="51">
        <f t="shared" si="110"/>
        <v>38908947593.4867</v>
      </c>
      <c r="V392" s="43"/>
      <c r="W392" s="48">
        <f>W158</f>
        <v>38919084575.26511</v>
      </c>
      <c r="X392" s="48">
        <f>X158</f>
        <v>243027506821.96457</v>
      </c>
      <c r="Y392" s="43"/>
      <c r="Z392" s="48">
        <f>Z158</f>
        <v>120024750.53774054</v>
      </c>
      <c r="AA392" s="48">
        <f>AA158</f>
        <v>749486176.2153008</v>
      </c>
      <c r="AB392" s="43"/>
      <c r="AC392" s="48">
        <f>AC158</f>
        <v>282440711.4788764</v>
      </c>
      <c r="AD392" s="48">
        <f>AD158</f>
        <v>1763681306.6090882</v>
      </c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</row>
    <row r="393" spans="1:55" ht="12.75">
      <c r="A393" s="43">
        <f>A161</f>
        <v>-759991</v>
      </c>
      <c r="B393" s="44">
        <f>B161</f>
        <v>-76</v>
      </c>
      <c r="C393" s="44">
        <f>C161</f>
        <v>9</v>
      </c>
      <c r="D393" s="45">
        <f>AE161</f>
        <v>0.777</v>
      </c>
      <c r="E393" s="44">
        <f>E161</f>
        <v>18802</v>
      </c>
      <c r="F393" s="44" t="str">
        <f>F161</f>
        <v>Sucre</v>
      </c>
      <c r="G393" s="44" t="str">
        <f>G161</f>
        <v>Departmen</v>
      </c>
      <c r="H393" s="46">
        <f>H161</f>
        <v>850871</v>
      </c>
      <c r="I393" s="43"/>
      <c r="J393" s="49">
        <f>J161</f>
        <v>851012.4135869418</v>
      </c>
      <c r="K393" s="48">
        <f t="shared" si="77"/>
        <v>9475.305287700001</v>
      </c>
      <c r="L393" s="45">
        <f aca="true" t="shared" si="111" ref="L393:U393">L161</f>
        <v>4708.39</v>
      </c>
      <c r="M393" s="43">
        <f t="shared" si="111"/>
        <v>12194.7301</v>
      </c>
      <c r="N393" s="46">
        <f t="shared" si="111"/>
        <v>282963</v>
      </c>
      <c r="O393" s="48">
        <f t="shared" si="111"/>
        <v>59.724702239043886</v>
      </c>
      <c r="P393" s="43">
        <f t="shared" si="111"/>
        <v>-759991</v>
      </c>
      <c r="Q393" s="43">
        <f t="shared" si="111"/>
        <v>3</v>
      </c>
      <c r="R393" s="43">
        <f t="shared" si="111"/>
        <v>306625.50874947046</v>
      </c>
      <c r="S393" s="49">
        <f t="shared" si="111"/>
        <v>490629.0255216338</v>
      </c>
      <c r="T393" s="49">
        <f t="shared" si="111"/>
        <v>851012.4135869418</v>
      </c>
      <c r="U393" s="51">
        <f t="shared" si="111"/>
        <v>138829860948.67807</v>
      </c>
      <c r="V393" s="43"/>
      <c r="W393" s="48">
        <f>W161</f>
        <v>138866030412.45898</v>
      </c>
      <c r="X393" s="48">
        <f>X161</f>
        <v>302122355018.83734</v>
      </c>
      <c r="Y393" s="43"/>
      <c r="Z393" s="48">
        <f>Z161</f>
        <v>428256749.620842</v>
      </c>
      <c r="AA393" s="48">
        <f>AA161</f>
        <v>931732097.2152808</v>
      </c>
      <c r="AB393" s="43"/>
      <c r="AC393" s="48">
        <f>AC161</f>
        <v>1007768318.7561213</v>
      </c>
      <c r="AD393" s="48">
        <f>AD161</f>
        <v>2192540082.492751</v>
      </c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</row>
    <row r="394" spans="1:55" ht="12.75">
      <c r="A394" s="43">
        <f>A164</f>
        <v>-759990</v>
      </c>
      <c r="B394" s="44">
        <f>B164</f>
        <v>-76</v>
      </c>
      <c r="C394" s="44">
        <f>C164</f>
        <v>10</v>
      </c>
      <c r="D394" s="45">
        <f>AE164</f>
        <v>0.409</v>
      </c>
      <c r="E394" s="44">
        <f>E164</f>
        <v>18801</v>
      </c>
      <c r="F394" s="44" t="str">
        <f>F164</f>
        <v>Atlantico</v>
      </c>
      <c r="G394" s="44" t="str">
        <f>G164</f>
        <v>Departmen</v>
      </c>
      <c r="H394" s="46">
        <f>H164</f>
        <v>1012515</v>
      </c>
      <c r="I394" s="43"/>
      <c r="J394" s="49">
        <f>J164</f>
        <v>1012683.2785968524</v>
      </c>
      <c r="K394" s="48">
        <f t="shared" si="77"/>
        <v>4972.319573129999</v>
      </c>
      <c r="L394" s="45">
        <f aca="true" t="shared" si="112" ref="L394:U394">L164</f>
        <v>4693.923</v>
      </c>
      <c r="M394" s="43">
        <f t="shared" si="112"/>
        <v>12157.260569999999</v>
      </c>
      <c r="N394" s="46">
        <f t="shared" si="112"/>
        <v>582074</v>
      </c>
      <c r="O394" s="48">
        <f t="shared" si="112"/>
        <v>505.6195068730418</v>
      </c>
      <c r="P394" s="43">
        <f t="shared" si="112"/>
        <v>-759990</v>
      </c>
      <c r="Q394" s="43">
        <f t="shared" si="112"/>
        <v>3</v>
      </c>
      <c r="R394" s="43">
        <f t="shared" si="112"/>
        <v>688458.1865650131</v>
      </c>
      <c r="S394" s="49">
        <f t="shared" si="112"/>
        <v>770355.3929742571</v>
      </c>
      <c r="T394" s="49">
        <f t="shared" si="112"/>
        <v>1012683.2785968524</v>
      </c>
      <c r="U394" s="51">
        <f t="shared" si="112"/>
        <v>448403845010.0977</v>
      </c>
      <c r="V394" s="43"/>
      <c r="W394" s="48">
        <f>W164</f>
        <v>448520668051.77246</v>
      </c>
      <c r="X394" s="48">
        <f>X164</f>
        <v>575674562884.4119</v>
      </c>
      <c r="Y394" s="43"/>
      <c r="Z394" s="48">
        <f>Z164</f>
        <v>1383218076.2069743</v>
      </c>
      <c r="AA394" s="48">
        <f>AA164</f>
        <v>1775355113.1836638</v>
      </c>
      <c r="AB394" s="43"/>
      <c r="AC394" s="48">
        <f>AC164</f>
        <v>3254971127.405061</v>
      </c>
      <c r="AD394" s="48">
        <f>AD164</f>
        <v>4177742999.245684</v>
      </c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</row>
    <row r="395" spans="1:55" ht="12.75">
      <c r="A395" s="43">
        <f>A167</f>
        <v>-750001</v>
      </c>
      <c r="B395" s="44">
        <f>B167</f>
        <v>-75</v>
      </c>
      <c r="C395" s="44">
        <f>C167</f>
        <v>-1</v>
      </c>
      <c r="D395" s="45">
        <f>AE167</f>
        <v>0.5559999999999999</v>
      </c>
      <c r="E395" s="44">
        <f>E167</f>
        <v>18992</v>
      </c>
      <c r="F395" s="44" t="str">
        <f>F167</f>
        <v>Caqueta</v>
      </c>
      <c r="G395" s="44" t="str">
        <f>G167</f>
        <v>Departmen</v>
      </c>
      <c r="H395" s="46">
        <f>H167</f>
        <v>6132</v>
      </c>
      <c r="I395" s="43"/>
      <c r="J395" s="49">
        <f>J167</f>
        <v>6133.0191299446415</v>
      </c>
      <c r="K395" s="48">
        <f t="shared" si="77"/>
        <v>6874.290147199999</v>
      </c>
      <c r="L395" s="45">
        <f aca="true" t="shared" si="113" ref="L395:U395">L167</f>
        <v>4773.68</v>
      </c>
      <c r="M395" s="43">
        <f t="shared" si="113"/>
        <v>12363.8312</v>
      </c>
      <c r="N395" s="46">
        <f t="shared" si="113"/>
        <v>459654</v>
      </c>
      <c r="O395" s="48">
        <f t="shared" si="113"/>
        <v>3.8451946749824404</v>
      </c>
      <c r="P395" s="43">
        <f t="shared" si="113"/>
        <v>-750001</v>
      </c>
      <c r="Q395" s="43">
        <f t="shared" si="113"/>
        <v>3</v>
      </c>
      <c r="R395" s="43">
        <f t="shared" si="113"/>
        <v>5229.547168188394</v>
      </c>
      <c r="S395" s="49">
        <f t="shared" si="113"/>
        <v>749.7674703686164</v>
      </c>
      <c r="T395" s="49">
        <f t="shared" si="113"/>
        <v>6133.0191299446415</v>
      </c>
      <c r="U395" s="51">
        <f t="shared" si="113"/>
        <v>344633616.824816</v>
      </c>
      <c r="V395" s="43"/>
      <c r="W395" s="48">
        <f>W167</f>
        <v>344723404.5191654</v>
      </c>
      <c r="X395" s="48">
        <f>X167</f>
        <v>2143881229.647363</v>
      </c>
      <c r="Y395" s="43"/>
      <c r="Z395" s="48">
        <f>Z167</f>
        <v>1063111.866157032</v>
      </c>
      <c r="AA395" s="48">
        <f>AA167</f>
        <v>6611635.720088526</v>
      </c>
      <c r="AB395" s="43"/>
      <c r="AC395" s="48">
        <f>AC167</f>
        <v>2501701.2783926814</v>
      </c>
      <c r="AD395" s="48">
        <f>AD167</f>
        <v>15558416.813653562</v>
      </c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</row>
    <row r="396" spans="1:55" ht="12.75">
      <c r="A396" s="43">
        <f>A170</f>
        <v>-749998</v>
      </c>
      <c r="B396" s="44">
        <f>B170</f>
        <v>-75</v>
      </c>
      <c r="C396" s="44">
        <f>C170</f>
        <v>2</v>
      </c>
      <c r="D396" s="45">
        <f>AE170</f>
        <v>0.9990000000000001</v>
      </c>
      <c r="E396" s="44">
        <f>E170</f>
        <v>18989</v>
      </c>
      <c r="F396" s="44" t="str">
        <f>F170</f>
        <v>Meta</v>
      </c>
      <c r="G396" s="44" t="str">
        <f>G170</f>
        <v>Departmen</v>
      </c>
      <c r="H396" s="46">
        <f>H170</f>
        <v>31879</v>
      </c>
      <c r="I396" s="43"/>
      <c r="J396" s="49">
        <f>J170</f>
        <v>31884.29824584234</v>
      </c>
      <c r="K396" s="48">
        <f t="shared" si="77"/>
        <v>12340.17849897</v>
      </c>
      <c r="L396" s="45">
        <f aca="true" t="shared" si="114" ref="L396:U396">L170</f>
        <v>4769.317</v>
      </c>
      <c r="M396" s="43">
        <f t="shared" si="114"/>
        <v>12352.53103</v>
      </c>
      <c r="N396" s="46">
        <f t="shared" si="114"/>
        <v>751865</v>
      </c>
      <c r="O396" s="48">
        <f t="shared" si="114"/>
        <v>6.767220755988341</v>
      </c>
      <c r="P396" s="43">
        <f t="shared" si="114"/>
        <v>-749998</v>
      </c>
      <c r="Q396" s="43">
        <f t="shared" si="114"/>
        <v>3</v>
      </c>
      <c r="R396" s="43">
        <f t="shared" si="114"/>
        <v>56006.84393138805</v>
      </c>
      <c r="S396" s="49">
        <f t="shared" si="114"/>
        <v>24034.02439136264</v>
      </c>
      <c r="T396" s="49">
        <f t="shared" si="114"/>
        <v>31884.29824584234</v>
      </c>
      <c r="U396" s="51">
        <f t="shared" si="114"/>
        <v>18070341749.01187</v>
      </c>
      <c r="V396" s="43"/>
      <c r="W396" s="48">
        <f>W170</f>
        <v>18075049630.781204</v>
      </c>
      <c r="X396" s="48">
        <f>X170</f>
        <v>21886517479.24217</v>
      </c>
      <c r="Y396" s="43"/>
      <c r="Z396" s="48">
        <f>Z170</f>
        <v>55742660.614134334</v>
      </c>
      <c r="AA396" s="48">
        <f>AA170</f>
        <v>67497060.35623129</v>
      </c>
      <c r="AB396" s="43"/>
      <c r="AC396" s="48">
        <f>AC170</f>
        <v>131172917.69443093</v>
      </c>
      <c r="AD396" s="48">
        <f>AD170</f>
        <v>158833221.18426046</v>
      </c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</row>
    <row r="397" spans="1:55" ht="12.75">
      <c r="A397" s="43">
        <f>A173</f>
        <v>-749994</v>
      </c>
      <c r="B397" s="44">
        <f>B173</f>
        <v>-75</v>
      </c>
      <c r="C397" s="44">
        <f>C173</f>
        <v>6</v>
      </c>
      <c r="D397" s="45">
        <f>AE173</f>
        <v>1.003</v>
      </c>
      <c r="E397" s="44">
        <f>E173</f>
        <v>18985</v>
      </c>
      <c r="F397" s="44" t="str">
        <f>F173</f>
        <v>Antioquia</v>
      </c>
      <c r="G397" s="44" t="str">
        <f>G173</f>
        <v>Departmen</v>
      </c>
      <c r="H397" s="46">
        <f>H173</f>
        <v>205440</v>
      </c>
      <c r="I397" s="43"/>
      <c r="J397" s="49">
        <f>J173</f>
        <v>205474.14384472067</v>
      </c>
      <c r="K397" s="48">
        <f t="shared" si="77"/>
        <v>12321.675121979999</v>
      </c>
      <c r="L397" s="45">
        <f aca="true" t="shared" si="115" ref="L397:U397">L173</f>
        <v>4743.174</v>
      </c>
      <c r="M397" s="43">
        <f t="shared" si="115"/>
        <v>12284.82066</v>
      </c>
      <c r="N397" s="46">
        <f t="shared" si="115"/>
        <v>853744</v>
      </c>
      <c r="O397" s="48">
        <f t="shared" si="115"/>
        <v>72.23585392007931</v>
      </c>
      <c r="P397" s="43">
        <f t="shared" si="115"/>
        <v>-749994</v>
      </c>
      <c r="Q397" s="43">
        <f t="shared" si="115"/>
        <v>3</v>
      </c>
      <c r="R397" s="43">
        <f t="shared" si="115"/>
        <v>577700.3364202161</v>
      </c>
      <c r="S397" s="49">
        <f t="shared" si="115"/>
        <v>144892.7304217713</v>
      </c>
      <c r="T397" s="49">
        <f t="shared" si="115"/>
        <v>205474.1438447207</v>
      </c>
      <c r="U397" s="51">
        <f t="shared" si="115"/>
        <v>123701299241.20471</v>
      </c>
      <c r="V397" s="43"/>
      <c r="W397" s="48">
        <f>W173</f>
        <v>123733527247.71558</v>
      </c>
      <c r="X397" s="48">
        <f>X173</f>
        <v>166537028414.10336</v>
      </c>
      <c r="Y397" s="43"/>
      <c r="Z397" s="48">
        <f>Z173</f>
        <v>381588773.30070454</v>
      </c>
      <c r="AA397" s="48">
        <f>AA173</f>
        <v>513592894.30468845</v>
      </c>
      <c r="AB397" s="43"/>
      <c r="AC397" s="48">
        <f>AC173</f>
        <v>897949832.3515662</v>
      </c>
      <c r="AD397" s="48">
        <f>AD173</f>
        <v>1208580245.557762</v>
      </c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</row>
    <row r="398" spans="1:55" ht="12.75">
      <c r="A398" s="43">
        <f>A176</f>
        <v>-740001</v>
      </c>
      <c r="B398" s="44">
        <f>B176</f>
        <v>-74</v>
      </c>
      <c r="C398" s="44">
        <f>C176</f>
        <v>-1</v>
      </c>
      <c r="D398" s="45">
        <f>AE176</f>
        <v>1</v>
      </c>
      <c r="E398" s="44">
        <f>E176</f>
        <v>19172</v>
      </c>
      <c r="F398" s="44" t="str">
        <f>F176</f>
        <v>Caqueta</v>
      </c>
      <c r="G398" s="44" t="str">
        <f>G176</f>
        <v>Departmen</v>
      </c>
      <c r="H398" s="46">
        <f>H176</f>
        <v>2322</v>
      </c>
      <c r="I398" s="43"/>
      <c r="J398" s="49">
        <f>J176</f>
        <v>2322.385913198216</v>
      </c>
      <c r="K398" s="48">
        <f t="shared" si="77"/>
        <v>12363.8312</v>
      </c>
      <c r="L398" s="45">
        <f aca="true" t="shared" si="116" ref="L398:U398">L176</f>
        <v>4773.68</v>
      </c>
      <c r="M398" s="43">
        <f t="shared" si="116"/>
        <v>12363.8312</v>
      </c>
      <c r="N398" s="46">
        <f t="shared" si="116"/>
        <v>459654</v>
      </c>
      <c r="O398" s="48">
        <f t="shared" si="116"/>
        <v>3.8451946749824404</v>
      </c>
      <c r="P398" s="43">
        <f t="shared" si="116"/>
        <v>-740001</v>
      </c>
      <c r="Q398" s="43">
        <f t="shared" si="116"/>
        <v>3</v>
      </c>
      <c r="R398" s="43">
        <f t="shared" si="116"/>
        <v>23437.879581062527</v>
      </c>
      <c r="S398" s="49">
        <f t="shared" si="116"/>
        <v>1975.997763729231</v>
      </c>
      <c r="T398" s="49">
        <f t="shared" si="116"/>
        <v>2322.385913198216</v>
      </c>
      <c r="U398" s="51">
        <f t="shared" si="116"/>
        <v>908275276.089196</v>
      </c>
      <c r="V398" s="43"/>
      <c r="W398" s="48">
        <f>W176</f>
        <v>908511909.8326652</v>
      </c>
      <c r="X398" s="48">
        <f>X176</f>
        <v>1039552303.2066226</v>
      </c>
      <c r="Y398" s="43"/>
      <c r="Z398" s="48">
        <f>Z176</f>
        <v>2801810.8989011105</v>
      </c>
      <c r="AA398" s="48">
        <f>AA176</f>
        <v>3205933.726987169</v>
      </c>
      <c r="AB398" s="43"/>
      <c r="AC398" s="48">
        <f>AC176</f>
        <v>6593185.656870577</v>
      </c>
      <c r="AD398" s="48">
        <f>AD176</f>
        <v>7544162.339413997</v>
      </c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</row>
    <row r="399" spans="1:55" ht="12.75">
      <c r="A399" s="43">
        <f>A179</f>
        <v>-739999</v>
      </c>
      <c r="B399" s="44">
        <f>B179</f>
        <v>-74</v>
      </c>
      <c r="C399" s="44">
        <f>C179</f>
        <v>1</v>
      </c>
      <c r="D399" s="45">
        <f>AE179</f>
        <v>1.0010000000000001</v>
      </c>
      <c r="E399" s="44">
        <f>E179</f>
        <v>19170</v>
      </c>
      <c r="F399" s="44" t="str">
        <f>F179</f>
        <v>Meta</v>
      </c>
      <c r="G399" s="44" t="str">
        <f>G179</f>
        <v>Departmen</v>
      </c>
      <c r="H399" s="46">
        <f>H179</f>
        <v>12468</v>
      </c>
      <c r="I399" s="43"/>
      <c r="J399" s="49">
        <f>J179</f>
        <v>12470.07216440799</v>
      </c>
      <c r="K399" s="48">
        <f t="shared" si="77"/>
        <v>12372.42022016</v>
      </c>
      <c r="L399" s="45">
        <f aca="true" t="shared" si="117" ref="L399:U399">L179</f>
        <v>4772.224</v>
      </c>
      <c r="M399" s="43">
        <f t="shared" si="117"/>
        <v>12360.060159999999</v>
      </c>
      <c r="N399" s="46">
        <f t="shared" si="117"/>
        <v>751865</v>
      </c>
      <c r="O399" s="48">
        <f t="shared" si="117"/>
        <v>6.767220755988341</v>
      </c>
      <c r="P399" s="43">
        <f t="shared" si="117"/>
        <v>-739999</v>
      </c>
      <c r="Q399" s="43">
        <f t="shared" si="117"/>
        <v>3</v>
      </c>
      <c r="R399" s="43">
        <f t="shared" si="117"/>
        <v>11040.909747122188</v>
      </c>
      <c r="S399" s="49">
        <f t="shared" si="117"/>
        <v>3435.3496166237355</v>
      </c>
      <c r="T399" s="49">
        <f t="shared" si="117"/>
        <v>12470.07216440799</v>
      </c>
      <c r="U399" s="51">
        <f t="shared" si="117"/>
        <v>2582919139.5028048</v>
      </c>
      <c r="V399" s="43"/>
      <c r="W399" s="48">
        <f>W179</f>
        <v>2583592069.6608186</v>
      </c>
      <c r="X399" s="48">
        <f>X179</f>
        <v>8082641295.13974</v>
      </c>
      <c r="Y399" s="43"/>
      <c r="Z399" s="48">
        <f>Z179</f>
        <v>7967684.672866236</v>
      </c>
      <c r="AA399" s="48">
        <f>AA179</f>
        <v>24926511.39466271</v>
      </c>
      <c r="AB399" s="43"/>
      <c r="AC399" s="48">
        <f>AC179</f>
        <v>18749453.906476267</v>
      </c>
      <c r="AD399" s="48">
        <f>AD179</f>
        <v>58656748.557716176</v>
      </c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</row>
    <row r="400" spans="1:55" ht="12.75">
      <c r="A400" s="43">
        <f>A182</f>
        <v>-739995</v>
      </c>
      <c r="B400" s="44">
        <f>B182</f>
        <v>-74</v>
      </c>
      <c r="C400" s="44">
        <f>C182</f>
        <v>5</v>
      </c>
      <c r="D400" s="45">
        <f>AE182</f>
        <v>1</v>
      </c>
      <c r="E400" s="44">
        <f>E182</f>
        <v>19166</v>
      </c>
      <c r="F400" s="44" t="str">
        <f>F182</f>
        <v>Santander</v>
      </c>
      <c r="G400" s="44" t="str">
        <f>G182</f>
        <v>Departmen</v>
      </c>
      <c r="H400" s="46">
        <f>H182</f>
        <v>942441</v>
      </c>
      <c r="I400" s="43"/>
      <c r="J400" s="49">
        <f>J182</f>
        <v>942597.6323946768</v>
      </c>
      <c r="K400" s="48">
        <f t="shared" si="77"/>
        <v>12307.37956</v>
      </c>
      <c r="L400" s="45">
        <f aca="true" t="shared" si="118" ref="L400:U400">L182</f>
        <v>4751.884</v>
      </c>
      <c r="M400" s="43">
        <f t="shared" si="118"/>
        <v>12307.37956</v>
      </c>
      <c r="N400" s="46">
        <f t="shared" si="118"/>
        <v>731234</v>
      </c>
      <c r="O400" s="48">
        <f t="shared" si="118"/>
        <v>55.96704885914601</v>
      </c>
      <c r="P400" s="43">
        <f t="shared" si="118"/>
        <v>-739995</v>
      </c>
      <c r="Q400" s="43">
        <f t="shared" si="118"/>
        <v>3</v>
      </c>
      <c r="R400" s="43">
        <f t="shared" si="118"/>
        <v>97810.69526908563</v>
      </c>
      <c r="S400" s="49">
        <f t="shared" si="118"/>
        <v>125415.17138388168</v>
      </c>
      <c r="T400" s="49">
        <f t="shared" si="118"/>
        <v>942597.6323946768</v>
      </c>
      <c r="U400" s="51">
        <f t="shared" si="118"/>
        <v>91707837431.72133</v>
      </c>
      <c r="V400" s="43"/>
      <c r="W400" s="48">
        <f>W182</f>
        <v>91731730153.94798</v>
      </c>
      <c r="X400" s="48">
        <f>X182</f>
        <v>577378292213.5878</v>
      </c>
      <c r="Y400" s="43"/>
      <c r="Z400" s="48">
        <f>Z182</f>
        <v>282896634.087852</v>
      </c>
      <c r="AA400" s="48">
        <f>AA182</f>
        <v>1780609339.7398589</v>
      </c>
      <c r="AB400" s="43"/>
      <c r="AC400" s="48">
        <f>AC182</f>
        <v>665708749.6435002</v>
      </c>
      <c r="AD400" s="48">
        <f>AD182</f>
        <v>4190107178.1350737</v>
      </c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</row>
    <row r="401" spans="1:55" ht="12.75">
      <c r="A401" s="43">
        <f>A185</f>
        <v>-739994</v>
      </c>
      <c r="B401" s="44">
        <f>B185</f>
        <v>-74</v>
      </c>
      <c r="C401" s="44">
        <f>C185</f>
        <v>6</v>
      </c>
      <c r="D401" s="45">
        <f>AE185</f>
        <v>1</v>
      </c>
      <c r="E401" s="44">
        <f>E185</f>
        <v>19165</v>
      </c>
      <c r="F401" s="44" t="str">
        <f>F185</f>
        <v>Antioquia</v>
      </c>
      <c r="G401" s="44" t="str">
        <f>G185</f>
        <v>Departmen</v>
      </c>
      <c r="H401" s="46">
        <f>H185</f>
        <v>460502</v>
      </c>
      <c r="I401" s="43"/>
      <c r="J401" s="49">
        <f>J185</f>
        <v>460578.53479741805</v>
      </c>
      <c r="K401" s="48">
        <f t="shared" si="77"/>
        <v>12284.82066</v>
      </c>
      <c r="L401" s="45">
        <f aca="true" t="shared" si="119" ref="L401:U401">L185</f>
        <v>4743.174</v>
      </c>
      <c r="M401" s="43">
        <f t="shared" si="119"/>
        <v>12284.82066</v>
      </c>
      <c r="N401" s="46">
        <f t="shared" si="119"/>
        <v>853744</v>
      </c>
      <c r="O401" s="48">
        <f t="shared" si="119"/>
        <v>72.23585392007931</v>
      </c>
      <c r="P401" s="43">
        <f t="shared" si="119"/>
        <v>-739994</v>
      </c>
      <c r="Q401" s="43">
        <f t="shared" si="119"/>
        <v>3</v>
      </c>
      <c r="R401" s="43">
        <f t="shared" si="119"/>
        <v>3549.618042520529</v>
      </c>
      <c r="S401" s="49">
        <f t="shared" si="119"/>
        <v>2375.7688372300836</v>
      </c>
      <c r="T401" s="49">
        <f t="shared" si="119"/>
        <v>460578.5347974181</v>
      </c>
      <c r="U401" s="51">
        <f t="shared" si="119"/>
        <v>2028298390.1721604</v>
      </c>
      <c r="V401" s="43"/>
      <c r="W401" s="48">
        <f>W185</f>
        <v>2028826824.5065238</v>
      </c>
      <c r="X401" s="48">
        <f>X185</f>
        <v>335485870506.7215</v>
      </c>
      <c r="Y401" s="43"/>
      <c r="Z401" s="48">
        <f>Z185</f>
        <v>6256812.97885494</v>
      </c>
      <c r="AA401" s="48">
        <f>AA185</f>
        <v>1034623716.2550653</v>
      </c>
      <c r="AB401" s="43"/>
      <c r="AC401" s="48">
        <f>AC185</f>
        <v>14723452.4664343</v>
      </c>
      <c r="AD401" s="48">
        <f>AD185</f>
        <v>2434663327.545216</v>
      </c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</row>
    <row r="402" spans="1:55" ht="12.75">
      <c r="A402" s="43">
        <f>A188</f>
        <v>-739991</v>
      </c>
      <c r="B402" s="44">
        <f>B188</f>
        <v>-74</v>
      </c>
      <c r="C402" s="44">
        <f>C188</f>
        <v>9</v>
      </c>
      <c r="D402" s="45">
        <f>AE188</f>
        <v>0.9009999999999999</v>
      </c>
      <c r="E402" s="44">
        <f>E188</f>
        <v>19162</v>
      </c>
      <c r="F402" s="44" t="str">
        <f>F188</f>
        <v>Magdalena</v>
      </c>
      <c r="G402" s="44" t="str">
        <f>G188</f>
        <v>Departmen</v>
      </c>
      <c r="H402" s="46">
        <f>H188</f>
        <v>286964</v>
      </c>
      <c r="I402" s="43"/>
      <c r="J402" s="49">
        <f>J188</f>
        <v>287011.693021108</v>
      </c>
      <c r="K402" s="48">
        <f t="shared" si="77"/>
        <v>10987.4518201</v>
      </c>
      <c r="L402" s="45">
        <f aca="true" t="shared" si="120" ref="L402:U402">L188</f>
        <v>4708.39</v>
      </c>
      <c r="M402" s="43">
        <f t="shared" si="120"/>
        <v>12194.7301</v>
      </c>
      <c r="N402" s="46">
        <f t="shared" si="120"/>
        <v>353427</v>
      </c>
      <c r="O402" s="48">
        <f t="shared" si="120"/>
        <v>44.66017726989806</v>
      </c>
      <c r="P402" s="43">
        <f t="shared" si="120"/>
        <v>-739991</v>
      </c>
      <c r="Q402" s="43">
        <f t="shared" si="120"/>
        <v>3</v>
      </c>
      <c r="R402" s="43">
        <f t="shared" si="120"/>
        <v>47926.455106161426</v>
      </c>
      <c r="S402" s="49">
        <f t="shared" si="120"/>
        <v>33751.68749689882</v>
      </c>
      <c r="T402" s="49">
        <f t="shared" si="120"/>
        <v>287011.693021108</v>
      </c>
      <c r="U402" s="51">
        <f t="shared" si="120"/>
        <v>11928757656.96646</v>
      </c>
      <c r="V402" s="43"/>
      <c r="W402" s="48">
        <f>W188</f>
        <v>11931865466.518932</v>
      </c>
      <c r="X402" s="48">
        <f>X188</f>
        <v>130136851015.40106</v>
      </c>
      <c r="Y402" s="43"/>
      <c r="Z402" s="48">
        <f>Z188</f>
        <v>36797349.98132496</v>
      </c>
      <c r="AA402" s="48">
        <f>AA188</f>
        <v>401336343.0654181</v>
      </c>
      <c r="AB402" s="43"/>
      <c r="AC402" s="48">
        <f>AC188</f>
        <v>86591054.45084554</v>
      </c>
      <c r="AD402" s="48">
        <f>AD188</f>
        <v>944419561.5477177</v>
      </c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</row>
    <row r="403" spans="1:55" ht="12.75">
      <c r="A403" s="43">
        <f>A191</f>
        <v>-739990</v>
      </c>
      <c r="B403" s="44">
        <f>B191</f>
        <v>-74</v>
      </c>
      <c r="C403" s="44">
        <f>C191</f>
        <v>10</v>
      </c>
      <c r="D403" s="45">
        <f>AE191</f>
        <v>1</v>
      </c>
      <c r="E403" s="44">
        <f>E191</f>
        <v>19161</v>
      </c>
      <c r="F403" s="44" t="str">
        <f>F191</f>
        <v>La Guajir</v>
      </c>
      <c r="G403" s="44" t="str">
        <f>G191</f>
        <v>Departmen</v>
      </c>
      <c r="H403" s="46">
        <f>H191</f>
        <v>527054</v>
      </c>
      <c r="I403" s="43"/>
      <c r="J403" s="49">
        <f>J191</f>
        <v>527141.5956480501</v>
      </c>
      <c r="K403" s="48">
        <f t="shared" si="77"/>
        <v>12157.260569999999</v>
      </c>
      <c r="L403" s="45">
        <f aca="true" t="shared" si="121" ref="L403:U403">L191</f>
        <v>4693.923</v>
      </c>
      <c r="M403" s="43">
        <f t="shared" si="121"/>
        <v>12157.260569999999</v>
      </c>
      <c r="N403" s="46">
        <f t="shared" si="121"/>
        <v>984697</v>
      </c>
      <c r="O403" s="48">
        <f t="shared" si="121"/>
        <v>19.45539085001508</v>
      </c>
      <c r="P403" s="43">
        <f t="shared" si="121"/>
        <v>-739990</v>
      </c>
      <c r="Q403" s="43">
        <f t="shared" si="121"/>
        <v>3</v>
      </c>
      <c r="R403" s="43">
        <f t="shared" si="121"/>
        <v>36188.21117638854</v>
      </c>
      <c r="S403" s="49">
        <f t="shared" si="121"/>
        <v>45171.574055983096</v>
      </c>
      <c r="T403" s="49">
        <f t="shared" si="121"/>
        <v>527141.5956480501</v>
      </c>
      <c r="U403" s="51">
        <f t="shared" si="121"/>
        <v>44480313458.204384</v>
      </c>
      <c r="V403" s="43"/>
      <c r="W403" s="48">
        <f>W191</f>
        <v>44491901952.751564</v>
      </c>
      <c r="X403" s="48">
        <f>X191</f>
        <v>253927926524.09387</v>
      </c>
      <c r="Y403" s="43"/>
      <c r="Z403" s="48">
        <f>Z191</f>
        <v>137211075.0061814</v>
      </c>
      <c r="AA403" s="48">
        <f>AA191</f>
        <v>783102592.6799428</v>
      </c>
      <c r="AB403" s="43"/>
      <c r="AC403" s="48">
        <f>AC191</f>
        <v>322883350.92470413</v>
      </c>
      <c r="AD403" s="48">
        <f>AD191</f>
        <v>1842787028.896411</v>
      </c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</row>
    <row r="404" spans="1:55" ht="12.75">
      <c r="A404" s="43">
        <f>A194</f>
        <v>-730000</v>
      </c>
      <c r="B404" s="44">
        <f>B194</f>
        <v>-73</v>
      </c>
      <c r="C404" s="44">
        <f>C194</f>
        <v>0</v>
      </c>
      <c r="D404" s="45">
        <f>AE194</f>
        <v>1</v>
      </c>
      <c r="E404" s="44">
        <f>E194</f>
        <v>19351</v>
      </c>
      <c r="F404" s="44" t="str">
        <f>F194</f>
        <v>Caqueta</v>
      </c>
      <c r="G404" s="44" t="str">
        <f>G194</f>
        <v>Departmen</v>
      </c>
      <c r="H404" s="46">
        <f>H194</f>
        <v>3024</v>
      </c>
      <c r="I404" s="43"/>
      <c r="J404" s="49">
        <f>J194</f>
        <v>3024.502584630234</v>
      </c>
      <c r="K404" s="48">
        <f t="shared" si="77"/>
        <v>12363.8312</v>
      </c>
      <c r="L404" s="45">
        <f aca="true" t="shared" si="122" ref="L404:U404">L194</f>
        <v>4773.68</v>
      </c>
      <c r="M404" s="43">
        <f t="shared" si="122"/>
        <v>12363.8312</v>
      </c>
      <c r="N404" s="46">
        <f t="shared" si="122"/>
        <v>459654</v>
      </c>
      <c r="O404" s="48">
        <f t="shared" si="122"/>
        <v>3.8451946749824404</v>
      </c>
      <c r="P404" s="43">
        <f t="shared" si="122"/>
        <v>-730000</v>
      </c>
      <c r="Q404" s="43">
        <f t="shared" si="122"/>
        <v>3</v>
      </c>
      <c r="R404" s="43">
        <f t="shared" si="122"/>
        <v>43262.6174822858</v>
      </c>
      <c r="S404" s="49">
        <f t="shared" si="122"/>
        <v>2877.4407565659703</v>
      </c>
      <c r="T404" s="49">
        <f t="shared" si="122"/>
        <v>3024.5025846302337</v>
      </c>
      <c r="U404" s="51">
        <f t="shared" si="122"/>
        <v>1322627153.5185745</v>
      </c>
      <c r="V404" s="43"/>
      <c r="W404" s="48">
        <f>W194</f>
        <v>1322971738.7151449</v>
      </c>
      <c r="X404" s="48">
        <f>X194</f>
        <v>1438052919.341687</v>
      </c>
      <c r="Y404" s="43"/>
      <c r="Z404" s="48">
        <f>Z194</f>
        <v>4079986.840406934</v>
      </c>
      <c r="AA404" s="48">
        <f>AA194</f>
        <v>4434892.156064536</v>
      </c>
      <c r="AB404" s="43"/>
      <c r="AC404" s="48">
        <f>AC194</f>
        <v>9600972.9732089</v>
      </c>
      <c r="AD404" s="48">
        <f>AD194</f>
        <v>10436131.633509127</v>
      </c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</row>
    <row r="405" spans="1:55" ht="12.75">
      <c r="A405" s="43">
        <f>A197</f>
        <v>-729995</v>
      </c>
      <c r="B405" s="44">
        <f>B197</f>
        <v>-73</v>
      </c>
      <c r="C405" s="44">
        <f>C197</f>
        <v>5</v>
      </c>
      <c r="D405" s="45">
        <f>AE197</f>
        <v>1</v>
      </c>
      <c r="E405" s="44">
        <f>E197</f>
        <v>19346</v>
      </c>
      <c r="F405" s="44" t="str">
        <f>F197</f>
        <v>Santander</v>
      </c>
      <c r="G405" s="44" t="str">
        <f>G197</f>
        <v>Departmen</v>
      </c>
      <c r="H405" s="46">
        <f>H197</f>
        <v>335237</v>
      </c>
      <c r="I405" s="43"/>
      <c r="J405" s="49">
        <f>J197</f>
        <v>335292.7159271448</v>
      </c>
      <c r="K405" s="48">
        <f t="shared" si="77"/>
        <v>12307.37956</v>
      </c>
      <c r="L405" s="45">
        <f aca="true" t="shared" si="123" ref="L405:U405">L197</f>
        <v>4751.884</v>
      </c>
      <c r="M405" s="43">
        <f t="shared" si="123"/>
        <v>12307.37956</v>
      </c>
      <c r="N405" s="46">
        <f t="shared" si="123"/>
        <v>731234</v>
      </c>
      <c r="O405" s="48">
        <f t="shared" si="123"/>
        <v>55.96704885914601</v>
      </c>
      <c r="P405" s="43">
        <f t="shared" si="123"/>
        <v>-729995</v>
      </c>
      <c r="Q405" s="43">
        <f t="shared" si="123"/>
        <v>3</v>
      </c>
      <c r="R405" s="43">
        <f t="shared" si="123"/>
        <v>0</v>
      </c>
      <c r="S405" s="49">
        <f t="shared" si="123"/>
        <v>0</v>
      </c>
      <c r="T405" s="49">
        <f t="shared" si="123"/>
        <v>335292.71592714475</v>
      </c>
      <c r="U405" s="51">
        <f t="shared" si="123"/>
        <v>0</v>
      </c>
      <c r="V405" s="43"/>
      <c r="W405" s="48">
        <f>W197</f>
        <v>0</v>
      </c>
      <c r="X405" s="48">
        <f>X197</f>
        <v>206993594171.3836</v>
      </c>
      <c r="Y405" s="43"/>
      <c r="Z405" s="48">
        <f>Z197</f>
        <v>0</v>
      </c>
      <c r="AA405" s="48">
        <f>AA197</f>
        <v>638359169.4014398</v>
      </c>
      <c r="AB405" s="43"/>
      <c r="AC405" s="48">
        <f>AC197</f>
        <v>0</v>
      </c>
      <c r="AD405" s="48">
        <f>AD197</f>
        <v>1502178652.1282063</v>
      </c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</row>
    <row r="406" spans="1:55" ht="12.75">
      <c r="A406" s="43">
        <f>A200</f>
        <v>-729993</v>
      </c>
      <c r="B406" s="44">
        <f>B200</f>
        <v>-73</v>
      </c>
      <c r="C406" s="44">
        <f>C200</f>
        <v>7</v>
      </c>
      <c r="D406" s="45">
        <f>AE200</f>
        <v>0.6719999999999999</v>
      </c>
      <c r="E406" s="44">
        <f>E200</f>
        <v>19344</v>
      </c>
      <c r="F406" s="44" t="str">
        <f>F200</f>
        <v>Norde de</v>
      </c>
      <c r="G406" s="44" t="str">
        <f>G200</f>
        <v>Departmen</v>
      </c>
      <c r="H406" s="46">
        <f>H200</f>
        <v>446861</v>
      </c>
      <c r="I406" s="43"/>
      <c r="J406" s="49">
        <f>J200</f>
        <v>446935.2676820275</v>
      </c>
      <c r="K406" s="48">
        <f t="shared" si="77"/>
        <v>8237.72490912</v>
      </c>
      <c r="L406" s="45">
        <f aca="true" t="shared" si="124" ref="L406:U406">L200</f>
        <v>4733.019</v>
      </c>
      <c r="M406" s="43">
        <f t="shared" si="124"/>
        <v>12258.51921</v>
      </c>
      <c r="N406" s="46">
        <f t="shared" si="124"/>
        <v>418231</v>
      </c>
      <c r="O406" s="48">
        <f t="shared" si="124"/>
        <v>49.480312930476146</v>
      </c>
      <c r="P406" s="43">
        <f t="shared" si="124"/>
        <v>-729993</v>
      </c>
      <c r="Q406" s="43">
        <f t="shared" si="124"/>
        <v>3</v>
      </c>
      <c r="R406" s="43">
        <f t="shared" si="124"/>
        <v>360293.8877455816</v>
      </c>
      <c r="S406" s="49">
        <f t="shared" si="124"/>
        <v>389240.59049078904</v>
      </c>
      <c r="T406" s="49">
        <f t="shared" si="124"/>
        <v>446935.26768202754</v>
      </c>
      <c r="U406" s="51">
        <f t="shared" si="124"/>
        <v>162792481401.5532</v>
      </c>
      <c r="V406" s="43"/>
      <c r="W406" s="48">
        <f>W200</f>
        <v>162834893867.5718</v>
      </c>
      <c r="X406" s="48">
        <f>X200</f>
        <v>203527596948.78186</v>
      </c>
      <c r="Y406" s="43"/>
      <c r="Z406" s="48">
        <f>Z200</f>
        <v>502175673.67234594</v>
      </c>
      <c r="AA406" s="48">
        <f>AA200</f>
        <v>627670185.9233528</v>
      </c>
      <c r="AB406" s="43"/>
      <c r="AC406" s="48">
        <f>AC200</f>
        <v>1181713387.6466835</v>
      </c>
      <c r="AD406" s="48">
        <f>AD200</f>
        <v>1477025472.596393</v>
      </c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</row>
    <row r="407" spans="1:55" ht="12.75">
      <c r="A407" s="43">
        <f>A203</f>
        <v>-719998</v>
      </c>
      <c r="B407" s="44">
        <f>B203</f>
        <v>-72</v>
      </c>
      <c r="C407" s="44">
        <f>C203</f>
        <v>2</v>
      </c>
      <c r="D407" s="45">
        <f>AE203</f>
        <v>1</v>
      </c>
      <c r="E407" s="44">
        <f>E203</f>
        <v>19529</v>
      </c>
      <c r="F407" s="44" t="str">
        <f>F203</f>
        <v>Vichada</v>
      </c>
      <c r="G407" s="44" t="str">
        <f>G203</f>
        <v>Departmen</v>
      </c>
      <c r="H407" s="46">
        <f>H203</f>
        <v>12850</v>
      </c>
      <c r="I407" s="43"/>
      <c r="J407" s="49">
        <f>J203</f>
        <v>12852.135652281253</v>
      </c>
      <c r="K407" s="48">
        <f t="shared" si="77"/>
        <v>12352.53103</v>
      </c>
      <c r="L407" s="45">
        <f aca="true" t="shared" si="125" ref="L407:U407">L203</f>
        <v>4769.317</v>
      </c>
      <c r="M407" s="43">
        <f t="shared" si="125"/>
        <v>12352.53103</v>
      </c>
      <c r="N407" s="46">
        <f t="shared" si="125"/>
        <v>583024</v>
      </c>
      <c r="O407" s="48">
        <f t="shared" si="125"/>
        <v>0.46446574563301973</v>
      </c>
      <c r="P407" s="43">
        <f t="shared" si="125"/>
        <v>-719998</v>
      </c>
      <c r="Q407" s="43">
        <f t="shared" si="125"/>
        <v>3</v>
      </c>
      <c r="R407" s="43">
        <f t="shared" si="125"/>
        <v>86.05991302955944</v>
      </c>
      <c r="S407" s="49">
        <f t="shared" si="125"/>
        <v>34.623644358777696</v>
      </c>
      <c r="T407" s="49">
        <f t="shared" si="125"/>
        <v>12852.135652281255</v>
      </c>
      <c r="U407" s="51">
        <f t="shared" si="125"/>
        <v>20186415.62863201</v>
      </c>
      <c r="V407" s="43"/>
      <c r="W407" s="48">
        <f>W203</f>
        <v>20191674.81295991</v>
      </c>
      <c r="X407" s="48">
        <f>X203</f>
        <v>9928689139.38982</v>
      </c>
      <c r="Y407" s="43"/>
      <c r="Z407" s="48">
        <f>Z203</f>
        <v>62270.23987879046</v>
      </c>
      <c r="AA407" s="48">
        <f>AA203</f>
        <v>30619642.01181162</v>
      </c>
      <c r="AB407" s="43"/>
      <c r="AC407" s="48">
        <f>AC203</f>
        <v>146533.53392970082</v>
      </c>
      <c r="AD407" s="48">
        <f>AD203</f>
        <v>72053750.88303326</v>
      </c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</row>
    <row r="408" spans="1:55" ht="12.75">
      <c r="A408" s="43">
        <f>A206</f>
        <v>-719996</v>
      </c>
      <c r="B408" s="44">
        <f>B206</f>
        <v>-72</v>
      </c>
      <c r="C408" s="44">
        <f>C206</f>
        <v>4</v>
      </c>
      <c r="D408" s="45">
        <f>AE206</f>
        <v>1</v>
      </c>
      <c r="E408" s="44">
        <f>E206</f>
        <v>19527</v>
      </c>
      <c r="F408" s="44" t="str">
        <f>F206</f>
        <v>Casanare</v>
      </c>
      <c r="G408" s="44" t="str">
        <f>G206</f>
        <v>Departmen</v>
      </c>
      <c r="H408" s="46">
        <f>H206</f>
        <v>12074</v>
      </c>
      <c r="I408" s="43"/>
      <c r="J408" s="49">
        <f>J206</f>
        <v>12076.006682151272</v>
      </c>
      <c r="K408" s="48">
        <f t="shared" si="77"/>
        <v>12326.18037</v>
      </c>
      <c r="L408" s="45">
        <f aca="true" t="shared" si="126" ref="L408:U408">L206</f>
        <v>4759.143</v>
      </c>
      <c r="M408" s="43">
        <f t="shared" si="126"/>
        <v>12326.18037</v>
      </c>
      <c r="N408" s="46">
        <f t="shared" si="126"/>
        <v>1422273</v>
      </c>
      <c r="O408" s="48">
        <f t="shared" si="126"/>
        <v>4.694577852609783</v>
      </c>
      <c r="P408" s="43">
        <f t="shared" si="126"/>
        <v>-719996</v>
      </c>
      <c r="Q408" s="43">
        <f t="shared" si="126"/>
        <v>3</v>
      </c>
      <c r="R408" s="43">
        <f t="shared" si="126"/>
        <v>17707.061291916292</v>
      </c>
      <c r="S408" s="49">
        <f t="shared" si="126"/>
        <v>3078.5177623797163</v>
      </c>
      <c r="T408" s="49">
        <f t="shared" si="126"/>
        <v>12076.006682151272</v>
      </c>
      <c r="U408" s="51">
        <f t="shared" si="126"/>
        <v>4378492693.453086</v>
      </c>
      <c r="V408" s="43"/>
      <c r="W408" s="48">
        <f>W206</f>
        <v>4379633425.942542</v>
      </c>
      <c r="X408" s="48">
        <f>X206</f>
        <v>11133012975.164995</v>
      </c>
      <c r="Y408" s="43"/>
      <c r="Z408" s="48">
        <f>Z206</f>
        <v>13506597.473507581</v>
      </c>
      <c r="AA408" s="48">
        <f>AA206</f>
        <v>34333723.92131875</v>
      </c>
      <c r="AB408" s="43"/>
      <c r="AC408" s="48">
        <f>AC206</f>
        <v>31783552.833769463</v>
      </c>
      <c r="AD408" s="48">
        <f>AD206</f>
        <v>80793681.04170638</v>
      </c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</row>
    <row r="409" spans="1:55" ht="12.75">
      <c r="A409" s="43">
        <f>A209</f>
        <v>-719994</v>
      </c>
      <c r="B409" s="44">
        <f>B209</f>
        <v>-72</v>
      </c>
      <c r="C409" s="44">
        <f>C209</f>
        <v>6</v>
      </c>
      <c r="D409" s="45">
        <f>AE209</f>
        <v>0.993</v>
      </c>
      <c r="E409" s="44">
        <f>E209</f>
        <v>19525</v>
      </c>
      <c r="F409" s="44" t="str">
        <f>F209</f>
        <v>Arauca</v>
      </c>
      <c r="G409" s="44" t="str">
        <f>G209</f>
        <v>Departmen</v>
      </c>
      <c r="H409" s="46">
        <f>H209</f>
        <v>73555</v>
      </c>
      <c r="I409" s="43"/>
      <c r="J409" s="49">
        <f>J209</f>
        <v>73567.22473957569</v>
      </c>
      <c r="K409" s="48">
        <f t="shared" si="77"/>
        <v>12198.82691538</v>
      </c>
      <c r="L409" s="45">
        <f aca="true" t="shared" si="127" ref="L409:U409">L209</f>
        <v>4743.174</v>
      </c>
      <c r="M409" s="43">
        <f t="shared" si="127"/>
        <v>12284.82066</v>
      </c>
      <c r="N409" s="46">
        <f t="shared" si="127"/>
        <v>3707394</v>
      </c>
      <c r="O409" s="48">
        <f t="shared" si="127"/>
        <v>6.514148864716253</v>
      </c>
      <c r="P409" s="43">
        <f t="shared" si="127"/>
        <v>-719994</v>
      </c>
      <c r="Q409" s="43">
        <f t="shared" si="127"/>
        <v>3</v>
      </c>
      <c r="R409" s="43">
        <f t="shared" si="127"/>
        <v>61059.18987390889</v>
      </c>
      <c r="S409" s="49">
        <f t="shared" si="127"/>
        <v>58489.52248010454</v>
      </c>
      <c r="T409" s="49">
        <f t="shared" si="127"/>
        <v>73567.22473957569</v>
      </c>
      <c r="U409" s="51">
        <f t="shared" si="127"/>
        <v>216843704705.6047</v>
      </c>
      <c r="V409" s="43"/>
      <c r="W409" s="48">
        <f>W209</f>
        <v>216900199183.59286</v>
      </c>
      <c r="X409" s="48">
        <f>X209</f>
        <v>236023020991.11697</v>
      </c>
      <c r="Y409" s="43"/>
      <c r="Z409" s="48">
        <f>Z209</f>
        <v>668910704.9332399</v>
      </c>
      <c r="AA409" s="48">
        <f>AA209</f>
        <v>727884649.0039711</v>
      </c>
      <c r="AB409" s="43"/>
      <c r="AC409" s="48">
        <f>AC209</f>
        <v>1574072135.7114983</v>
      </c>
      <c r="AD409" s="48">
        <f>AD209</f>
        <v>1712848868.4056046</v>
      </c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</row>
    <row r="410" spans="1:55" ht="12.75">
      <c r="A410" s="43">
        <f>A212</f>
        <v>-709999</v>
      </c>
      <c r="B410" s="44">
        <f>B212</f>
        <v>-71</v>
      </c>
      <c r="C410" s="44">
        <f>C212</f>
        <v>1</v>
      </c>
      <c r="D410" s="45">
        <f>AE212</f>
        <v>1</v>
      </c>
      <c r="E410" s="44">
        <f>E212</f>
        <v>19710</v>
      </c>
      <c r="F410" s="44" t="str">
        <f>F212</f>
        <v>Guainia</v>
      </c>
      <c r="G410" s="44" t="str">
        <f>G212</f>
        <v>Departmen</v>
      </c>
      <c r="H410" s="46">
        <f>H212</f>
        <v>6079</v>
      </c>
      <c r="I410" s="43"/>
      <c r="J410" s="49">
        <f>J212</f>
        <v>6080.010321417723</v>
      </c>
      <c r="K410" s="48">
        <f t="shared" si="77"/>
        <v>12360.060159999999</v>
      </c>
      <c r="L410" s="45">
        <f aca="true" t="shared" si="128" ref="L410:U410">L212</f>
        <v>4772.224</v>
      </c>
      <c r="M410" s="43">
        <f t="shared" si="128"/>
        <v>12360.060159999999</v>
      </c>
      <c r="N410" s="46">
        <f t="shared" si="128"/>
        <v>331108</v>
      </c>
      <c r="O410" s="48">
        <f t="shared" si="128"/>
        <v>0.3276950428076304</v>
      </c>
      <c r="P410" s="43">
        <f t="shared" si="128"/>
        <v>-709999</v>
      </c>
      <c r="Q410" s="43">
        <f t="shared" si="128"/>
        <v>3</v>
      </c>
      <c r="R410" s="43">
        <f t="shared" si="128"/>
        <v>133.66090462679085</v>
      </c>
      <c r="S410" s="49">
        <f t="shared" si="128"/>
        <v>128.0760225443805</v>
      </c>
      <c r="T410" s="49">
        <f t="shared" si="128"/>
        <v>6080.010321417723</v>
      </c>
      <c r="U410" s="51">
        <f t="shared" si="128"/>
        <v>42406995.67262474</v>
      </c>
      <c r="V410" s="43"/>
      <c r="W410" s="48">
        <f>W212</f>
        <v>42418044.00389552</v>
      </c>
      <c r="X410" s="48">
        <f>X212</f>
        <v>2760518231.8369265</v>
      </c>
      <c r="Y410" s="43"/>
      <c r="Z410" s="48">
        <f>Z212</f>
        <v>130815.38801408926</v>
      </c>
      <c r="AA410" s="48">
        <f>AA212</f>
        <v>8513317.200212045</v>
      </c>
      <c r="AB410" s="43"/>
      <c r="AC410" s="48">
        <f>AC212</f>
        <v>307833.1019023186</v>
      </c>
      <c r="AD410" s="48">
        <f>AD212</f>
        <v>20033429.407688487</v>
      </c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</row>
    <row r="411" spans="1:55" ht="12.75">
      <c r="A411" s="43">
        <f>A215</f>
        <v>-699994</v>
      </c>
      <c r="B411" s="44">
        <f>B215</f>
        <v>-70</v>
      </c>
      <c r="C411" s="44">
        <f>C215</f>
        <v>6</v>
      </c>
      <c r="D411" s="45">
        <f>AE215</f>
        <v>0.333</v>
      </c>
      <c r="E411" s="44">
        <f>E215</f>
        <v>19885</v>
      </c>
      <c r="F411" s="44" t="str">
        <f>F215</f>
        <v>Arauca</v>
      </c>
      <c r="G411" s="44" t="str">
        <f>G215</f>
        <v>Departmen</v>
      </c>
      <c r="H411" s="46">
        <f>H215</f>
        <v>5910</v>
      </c>
      <c r="I411" s="43"/>
      <c r="J411" s="49">
        <f>J215</f>
        <v>5910.982233850756</v>
      </c>
      <c r="K411" s="48">
        <f t="shared" si="77"/>
        <v>4090.84527978</v>
      </c>
      <c r="L411" s="45">
        <f aca="true" t="shared" si="129" ref="L411:U411">L215</f>
        <v>4743.174</v>
      </c>
      <c r="M411" s="43">
        <f t="shared" si="129"/>
        <v>12284.82066</v>
      </c>
      <c r="N411" s="46">
        <f t="shared" si="129"/>
        <v>3707394</v>
      </c>
      <c r="O411" s="48">
        <f t="shared" si="129"/>
        <v>6.514148864716253</v>
      </c>
      <c r="P411" s="43">
        <f t="shared" si="129"/>
        <v>-699994</v>
      </c>
      <c r="Q411" s="43">
        <f t="shared" si="129"/>
        <v>3</v>
      </c>
      <c r="R411" s="43">
        <f t="shared" si="129"/>
        <v>18485.809778339386</v>
      </c>
      <c r="S411" s="49">
        <f t="shared" si="129"/>
        <v>5534.480465155044</v>
      </c>
      <c r="T411" s="49">
        <f t="shared" si="129"/>
        <v>5910.9822338507565</v>
      </c>
      <c r="U411" s="51">
        <f t="shared" si="129"/>
        <v>20518499669.63302</v>
      </c>
      <c r="V411" s="43"/>
      <c r="W411" s="48">
        <f>W215</f>
        <v>20523845372.103424</v>
      </c>
      <c r="X411" s="48">
        <f>X215</f>
        <v>20931842568.482338</v>
      </c>
      <c r="Y411" s="43"/>
      <c r="Z411" s="48">
        <f>Z215</f>
        <v>63294639.32015144</v>
      </c>
      <c r="AA411" s="48">
        <f>AA215</f>
        <v>64552884.7863513</v>
      </c>
      <c r="AB411" s="43"/>
      <c r="AC411" s="48">
        <f>AC215</f>
        <v>148944137.62402454</v>
      </c>
      <c r="AD411" s="48">
        <f>AD215</f>
        <v>151905024.80018088</v>
      </c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</row>
    <row r="412" spans="1:55" ht="12.75">
      <c r="A412" s="43">
        <f>A218</f>
        <v>-759995</v>
      </c>
      <c r="B412" s="44">
        <f>B218</f>
        <v>-76</v>
      </c>
      <c r="C412" s="44">
        <f>C218</f>
        <v>5</v>
      </c>
      <c r="D412" s="45">
        <f>AE218</f>
        <v>1</v>
      </c>
      <c r="E412" s="44">
        <f>E218</f>
        <v>18806</v>
      </c>
      <c r="F412" s="44" t="str">
        <f>F218</f>
        <v>Antioquia</v>
      </c>
      <c r="G412" s="44" t="str">
        <f>G218</f>
        <v>Departmen</v>
      </c>
      <c r="H412" s="46">
        <f>H218</f>
        <v>1302409</v>
      </c>
      <c r="I412" s="43"/>
      <c r="J412" s="49">
        <f>J218</f>
        <v>1302625.4585799202</v>
      </c>
      <c r="K412" s="48">
        <f t="shared" si="77"/>
        <v>12307.37956</v>
      </c>
      <c r="L412" s="45">
        <f aca="true" t="shared" si="130" ref="L412:U412">L218</f>
        <v>4751.884</v>
      </c>
      <c r="M412" s="43">
        <f t="shared" si="130"/>
        <v>12307.37956</v>
      </c>
      <c r="N412" s="46">
        <f t="shared" si="130"/>
        <v>853744</v>
      </c>
      <c r="O412" s="48">
        <f t="shared" si="130"/>
        <v>72.23585392007931</v>
      </c>
      <c r="P412" s="43">
        <f t="shared" si="130"/>
        <v>-759995</v>
      </c>
      <c r="Q412" s="43">
        <f t="shared" si="130"/>
        <v>4</v>
      </c>
      <c r="R412" s="43">
        <f t="shared" si="130"/>
        <v>356502.6628860871</v>
      </c>
      <c r="S412" s="49">
        <f t="shared" si="130"/>
        <v>361352.86171576637</v>
      </c>
      <c r="T412" s="49">
        <f t="shared" si="130"/>
        <v>1302625.4585799202</v>
      </c>
      <c r="U412" s="51">
        <f t="shared" si="130"/>
        <v>308502837572.6652</v>
      </c>
      <c r="V412" s="43"/>
      <c r="W412" s="48">
        <f>W218</f>
        <v>308583212083.8377</v>
      </c>
      <c r="X412" s="48">
        <f>X218</f>
        <v>822449123625.1733</v>
      </c>
      <c r="Y412" s="43"/>
      <c r="Z412" s="48">
        <f>Z218</f>
        <v>951657097.1465356</v>
      </c>
      <c r="AA412" s="48">
        <f>AA218</f>
        <v>2536397039.406016</v>
      </c>
      <c r="AB412" s="43"/>
      <c r="AC412" s="48">
        <f>AC218</f>
        <v>2239427338.092842</v>
      </c>
      <c r="AD412" s="48">
        <f>AD218</f>
        <v>5968617149.322816</v>
      </c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</row>
    <row r="413" spans="1:55" ht="12.75">
      <c r="A413" s="43">
        <f>A222</f>
        <v>-749996</v>
      </c>
      <c r="B413" s="44">
        <f>B222</f>
        <v>-75</v>
      </c>
      <c r="C413" s="44">
        <f>C222</f>
        <v>4</v>
      </c>
      <c r="D413" s="45">
        <f>AE222</f>
        <v>1.002</v>
      </c>
      <c r="E413" s="44">
        <f>E222</f>
        <v>18987</v>
      </c>
      <c r="F413" s="44" t="str">
        <f>F222</f>
        <v>Cundinama</v>
      </c>
      <c r="G413" s="44" t="str">
        <f>G222</f>
        <v>Departmen</v>
      </c>
      <c r="H413" s="46">
        <f>H222</f>
        <v>5226199</v>
      </c>
      <c r="I413" s="43"/>
      <c r="J413" s="49">
        <f>J222</f>
        <v>5227067.587067442</v>
      </c>
      <c r="K413" s="48">
        <f t="shared" si="77"/>
        <v>12350.83273074</v>
      </c>
      <c r="L413" s="45">
        <f aca="true" t="shared" si="131" ref="L413:U413">L222</f>
        <v>4759.143</v>
      </c>
      <c r="M413" s="43">
        <f t="shared" si="131"/>
        <v>12326.18037</v>
      </c>
      <c r="N413" s="46">
        <f t="shared" si="131"/>
        <v>738538</v>
      </c>
      <c r="O413" s="48">
        <f t="shared" si="131"/>
        <v>75.39030005677465</v>
      </c>
      <c r="P413" s="43">
        <f t="shared" si="131"/>
        <v>-749996</v>
      </c>
      <c r="Q413" s="43">
        <f t="shared" si="131"/>
        <v>4</v>
      </c>
      <c r="R413" s="43">
        <f t="shared" si="131"/>
        <v>587301.4439616785</v>
      </c>
      <c r="S413" s="49">
        <f t="shared" si="131"/>
        <v>638051.7336875141</v>
      </c>
      <c r="T413" s="49">
        <f t="shared" si="131"/>
        <v>5227067.587067441</v>
      </c>
      <c r="U413" s="51">
        <f t="shared" si="131"/>
        <v>471225451294.10925</v>
      </c>
      <c r="V413" s="43"/>
      <c r="W413" s="48">
        <f>W222</f>
        <v>471348220068.6132</v>
      </c>
      <c r="X413" s="48">
        <f>X222</f>
        <v>5183994952898.364</v>
      </c>
      <c r="Y413" s="43"/>
      <c r="Z413" s="48">
        <f>Z222</f>
        <v>1453617245.8202782</v>
      </c>
      <c r="AA413" s="48">
        <f>AA222</f>
        <v>15987213157.7826</v>
      </c>
      <c r="AB413" s="43"/>
      <c r="AC413" s="48">
        <f>AC222</f>
        <v>3420633555.0628586</v>
      </c>
      <c r="AD413" s="48">
        <f>AD222</f>
        <v>37620906009.9545</v>
      </c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</row>
    <row r="414" spans="1:55" ht="12.75">
      <c r="A414" s="43">
        <f>A226</f>
        <v>-749992</v>
      </c>
      <c r="B414" s="44">
        <f>B226</f>
        <v>-75</v>
      </c>
      <c r="C414" s="44">
        <f>C226</f>
        <v>8</v>
      </c>
      <c r="D414" s="45">
        <f>AE226</f>
        <v>1</v>
      </c>
      <c r="E414" s="44">
        <f>E226</f>
        <v>18983</v>
      </c>
      <c r="F414" s="44" t="str">
        <f>F226</f>
        <v>Sucre</v>
      </c>
      <c r="G414" s="44" t="str">
        <f>G226</f>
        <v>Departmen</v>
      </c>
      <c r="H414" s="46">
        <f>H226</f>
        <v>325938</v>
      </c>
      <c r="I414" s="43"/>
      <c r="J414" s="49">
        <f>J226</f>
        <v>325992.1704461671</v>
      </c>
      <c r="K414" s="48">
        <f t="shared" si="77"/>
        <v>12228.490749999999</v>
      </c>
      <c r="L414" s="45">
        <f aca="true" t="shared" si="132" ref="L414:U414">L226</f>
        <v>4721.425</v>
      </c>
      <c r="M414" s="43">
        <f t="shared" si="132"/>
        <v>12228.490749999999</v>
      </c>
      <c r="N414" s="46">
        <f t="shared" si="132"/>
        <v>282963</v>
      </c>
      <c r="O414" s="48">
        <f t="shared" si="132"/>
        <v>59.724702239043886</v>
      </c>
      <c r="P414" s="43">
        <f t="shared" si="132"/>
        <v>-749992</v>
      </c>
      <c r="Q414" s="43">
        <f t="shared" si="132"/>
        <v>4</v>
      </c>
      <c r="R414" s="43">
        <f t="shared" si="132"/>
        <v>192810.54378343624</v>
      </c>
      <c r="S414" s="49">
        <f t="shared" si="132"/>
        <v>86451.22423409444</v>
      </c>
      <c r="T414" s="49">
        <f t="shared" si="132"/>
        <v>325992.1704461671</v>
      </c>
      <c r="U414" s="51">
        <f t="shared" si="132"/>
        <v>24462497762.952065</v>
      </c>
      <c r="V414" s="43"/>
      <c r="W414" s="48">
        <f>W226</f>
        <v>24468870998.657852</v>
      </c>
      <c r="X414" s="48">
        <f>X226</f>
        <v>154062701323.64728</v>
      </c>
      <c r="Y414" s="43"/>
      <c r="Z414" s="48">
        <f>Z226</f>
        <v>75460925.39444211</v>
      </c>
      <c r="AA414" s="48">
        <f>AA226</f>
        <v>475122616.45777</v>
      </c>
      <c r="AB414" s="43"/>
      <c r="AC414" s="48">
        <f>AC226</f>
        <v>177573686.77520323</v>
      </c>
      <c r="AD414" s="48">
        <f>AD226</f>
        <v>1118052478.5997534</v>
      </c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</row>
    <row r="415" spans="1:55" ht="12.75">
      <c r="A415" s="43">
        <f>A230</f>
        <v>-749991</v>
      </c>
      <c r="B415" s="44">
        <f>B230</f>
        <v>-75</v>
      </c>
      <c r="C415" s="44">
        <f>C230</f>
        <v>9</v>
      </c>
      <c r="D415" s="45">
        <f>AE230</f>
        <v>1</v>
      </c>
      <c r="E415" s="44">
        <f>E230</f>
        <v>18982</v>
      </c>
      <c r="F415" s="44" t="str">
        <f>F230</f>
        <v>Magdalena</v>
      </c>
      <c r="G415" s="44" t="str">
        <f>G230</f>
        <v>Departmen</v>
      </c>
      <c r="H415" s="46">
        <f>H230</f>
        <v>458455</v>
      </c>
      <c r="I415" s="43"/>
      <c r="J415" s="49">
        <f>J230</f>
        <v>458531.19458884065</v>
      </c>
      <c r="K415" s="48">
        <f t="shared" si="77"/>
        <v>12194.7301</v>
      </c>
      <c r="L415" s="45">
        <f aca="true" t="shared" si="133" ref="L415:U415">L230</f>
        <v>4708.39</v>
      </c>
      <c r="M415" s="43">
        <f t="shared" si="133"/>
        <v>12194.7301</v>
      </c>
      <c r="N415" s="46">
        <f t="shared" si="133"/>
        <v>353427</v>
      </c>
      <c r="O415" s="48">
        <f t="shared" si="133"/>
        <v>44.66017726989806</v>
      </c>
      <c r="P415" s="43">
        <f t="shared" si="133"/>
        <v>-749991</v>
      </c>
      <c r="Q415" s="43">
        <f t="shared" si="133"/>
        <v>4</v>
      </c>
      <c r="R415" s="43">
        <f t="shared" si="133"/>
        <v>339297.5173993019</v>
      </c>
      <c r="S415" s="49">
        <f t="shared" si="133"/>
        <v>254667.70230365676</v>
      </c>
      <c r="T415" s="49">
        <f t="shared" si="133"/>
        <v>458531.1945888406</v>
      </c>
      <c r="U415" s="51">
        <f t="shared" si="133"/>
        <v>90006442022.0745</v>
      </c>
      <c r="V415" s="43"/>
      <c r="W415" s="48">
        <f>W230</f>
        <v>90029891478.28311</v>
      </c>
      <c r="X415" s="48">
        <f>X230</f>
        <v>191065361576.98492</v>
      </c>
      <c r="Y415" s="43"/>
      <c r="Z415" s="48">
        <f>Z230</f>
        <v>277648238.2241946</v>
      </c>
      <c r="AA415" s="48">
        <f>AA230</f>
        <v>589237198.4066534</v>
      </c>
      <c r="AB415" s="43"/>
      <c r="AC415" s="48">
        <f>AC230</f>
        <v>653358291.4653924</v>
      </c>
      <c r="AD415" s="48">
        <f>AD230</f>
        <v>1386585456.7676404</v>
      </c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</row>
    <row r="416" spans="1:55" ht="12.75">
      <c r="A416" s="43">
        <f>A234</f>
        <v>-749990</v>
      </c>
      <c r="B416" s="44">
        <f>B234</f>
        <v>-75</v>
      </c>
      <c r="C416" s="44">
        <f>C234</f>
        <v>10</v>
      </c>
      <c r="D416" s="45">
        <f>AE234</f>
        <v>0.9450000000000001</v>
      </c>
      <c r="E416" s="44">
        <f>E234</f>
        <v>18981</v>
      </c>
      <c r="F416" s="44" t="str">
        <f>F234</f>
        <v>Magdalena</v>
      </c>
      <c r="G416" s="44" t="str">
        <f>G234</f>
        <v>Departmen</v>
      </c>
      <c r="H416" s="46">
        <f>H234</f>
        <v>1703133</v>
      </c>
      <c r="I416" s="43"/>
      <c r="J416" s="49">
        <f>J234</f>
        <v>1703416.0583561657</v>
      </c>
      <c r="K416" s="48">
        <f t="shared" si="77"/>
        <v>11488.611238649999</v>
      </c>
      <c r="L416" s="45">
        <f aca="true" t="shared" si="134" ref="L416:U416">L234</f>
        <v>4693.923</v>
      </c>
      <c r="M416" s="43">
        <f t="shared" si="134"/>
        <v>12157.260569999999</v>
      </c>
      <c r="N416" s="46">
        <f t="shared" si="134"/>
        <v>353427</v>
      </c>
      <c r="O416" s="48">
        <f t="shared" si="134"/>
        <v>44.66017726989806</v>
      </c>
      <c r="P416" s="43">
        <f t="shared" si="134"/>
        <v>-749990</v>
      </c>
      <c r="Q416" s="43">
        <f t="shared" si="134"/>
        <v>4</v>
      </c>
      <c r="R416" s="43">
        <f t="shared" si="134"/>
        <v>403951.38665637106</v>
      </c>
      <c r="S416" s="49">
        <f t="shared" si="134"/>
        <v>486636.7138391261</v>
      </c>
      <c r="T416" s="49">
        <f t="shared" si="134"/>
        <v>1703416.058356166</v>
      </c>
      <c r="U416" s="51">
        <f t="shared" si="134"/>
        <v>171990553862.0208</v>
      </c>
      <c r="V416" s="43"/>
      <c r="W416" s="48">
        <f>W234</f>
        <v>172035362709.81525</v>
      </c>
      <c r="X416" s="48">
        <f>X234</f>
        <v>878534229335.7732</v>
      </c>
      <c r="Y416" s="43"/>
      <c r="Z416" s="48">
        <f>Z234</f>
        <v>530549516.2144274</v>
      </c>
      <c r="AA416" s="48">
        <f>AA234</f>
        <v>2709361046.531605</v>
      </c>
      <c r="AB416" s="43"/>
      <c r="AC416" s="48">
        <f>AC234</f>
        <v>1248482351.873401</v>
      </c>
      <c r="AD416" s="48">
        <f>AD234</f>
        <v>6375633843.912216</v>
      </c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</row>
    <row r="417" spans="1:55" ht="12.75">
      <c r="A417" s="43">
        <f>A238</f>
        <v>-720000</v>
      </c>
      <c r="B417" s="44">
        <f>B238</f>
        <v>-72</v>
      </c>
      <c r="C417" s="44">
        <f>C238</f>
        <v>0</v>
      </c>
      <c r="D417" s="45">
        <f>AE238</f>
        <v>1.0050000000000001</v>
      </c>
      <c r="E417" s="44">
        <f>E238</f>
        <v>19531</v>
      </c>
      <c r="F417" s="44" t="str">
        <f>F238</f>
        <v>Caqueta</v>
      </c>
      <c r="G417" s="44" t="str">
        <f>G238</f>
        <v>Departmen</v>
      </c>
      <c r="H417" s="46">
        <f>H238</f>
        <v>2461</v>
      </c>
      <c r="I417" s="43"/>
      <c r="J417" s="49">
        <f>J238</f>
        <v>2461.4090148065497</v>
      </c>
      <c r="K417" s="48">
        <f t="shared" si="77"/>
        <v>12425.650356000002</v>
      </c>
      <c r="L417" s="45">
        <f aca="true" t="shared" si="135" ref="L417:U417">L238</f>
        <v>4773.68</v>
      </c>
      <c r="M417" s="43">
        <f t="shared" si="135"/>
        <v>12363.8312</v>
      </c>
      <c r="N417" s="46">
        <f t="shared" si="135"/>
        <v>459654</v>
      </c>
      <c r="O417" s="48">
        <f t="shared" si="135"/>
        <v>3.8451946749824404</v>
      </c>
      <c r="P417" s="43">
        <f t="shared" si="135"/>
        <v>-720000</v>
      </c>
      <c r="Q417" s="43">
        <f t="shared" si="135"/>
        <v>4</v>
      </c>
      <c r="R417" s="43">
        <f t="shared" si="135"/>
        <v>7654.155400712103</v>
      </c>
      <c r="S417" s="49">
        <f t="shared" si="135"/>
        <v>1429.1661830547546</v>
      </c>
      <c r="T417" s="49">
        <f t="shared" si="135"/>
        <v>2461.4090148065497</v>
      </c>
      <c r="U417" s="51">
        <f t="shared" si="135"/>
        <v>656921952.7058501</v>
      </c>
      <c r="V417" s="43"/>
      <c r="W417" s="48">
        <f>W238</f>
        <v>657093101.1505213</v>
      </c>
      <c r="X417" s="48">
        <f>X238</f>
        <v>1133757826.993983</v>
      </c>
      <c r="Y417" s="43"/>
      <c r="Z417" s="48">
        <f>Z238</f>
        <v>2026446.315640876</v>
      </c>
      <c r="AA417" s="48">
        <f>AA238</f>
        <v>3496459.4321842846</v>
      </c>
      <c r="AB417" s="43"/>
      <c r="AC417" s="48">
        <f>AC238</f>
        <v>4768607.6130055105</v>
      </c>
      <c r="AD417" s="48">
        <f>AD238</f>
        <v>8227823.7218467295</v>
      </c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</row>
    <row r="418" spans="1:55" ht="12.75">
      <c r="A418" s="43">
        <f>A242</f>
        <v>-709998</v>
      </c>
      <c r="B418" s="44">
        <f>B242</f>
        <v>-71</v>
      </c>
      <c r="C418" s="44">
        <f>C242</f>
        <v>2</v>
      </c>
      <c r="D418" s="45">
        <f>AE242</f>
        <v>1</v>
      </c>
      <c r="E418" s="44">
        <f>E242</f>
        <v>19709</v>
      </c>
      <c r="F418" s="44" t="str">
        <f>F242</f>
        <v>Vichada</v>
      </c>
      <c r="G418" s="44" t="str">
        <f>G242</f>
        <v>Departmen</v>
      </c>
      <c r="H418" s="46">
        <f>H242</f>
        <v>6520</v>
      </c>
      <c r="I418" s="43"/>
      <c r="J418" s="49">
        <f>J242</f>
        <v>6521.083615009632</v>
      </c>
      <c r="K418" s="48">
        <f t="shared" si="77"/>
        <v>12352.53103</v>
      </c>
      <c r="L418" s="45">
        <f aca="true" t="shared" si="136" ref="L418:U418">L242</f>
        <v>4769.317</v>
      </c>
      <c r="M418" s="43">
        <f t="shared" si="136"/>
        <v>12352.53103</v>
      </c>
      <c r="N418" s="46">
        <f t="shared" si="136"/>
        <v>583024</v>
      </c>
      <c r="O418" s="48">
        <f t="shared" si="136"/>
        <v>0.46446574563301973</v>
      </c>
      <c r="P418" s="43">
        <f t="shared" si="136"/>
        <v>-709998</v>
      </c>
      <c r="Q418" s="43">
        <f t="shared" si="136"/>
        <v>4</v>
      </c>
      <c r="R418" s="43">
        <f t="shared" si="136"/>
        <v>711.4286143776915</v>
      </c>
      <c r="S418" s="49">
        <f t="shared" si="136"/>
        <v>368.90082835273387</v>
      </c>
      <c r="T418" s="49">
        <f t="shared" si="136"/>
        <v>6521.083615009632</v>
      </c>
      <c r="U418" s="51">
        <f t="shared" si="136"/>
        <v>215078036.5495243</v>
      </c>
      <c r="V418" s="43"/>
      <c r="W418" s="48">
        <f>W242</f>
        <v>215134071.0164602</v>
      </c>
      <c r="X418" s="48">
        <f>X242</f>
        <v>4582869892.308939</v>
      </c>
      <c r="Y418" s="43"/>
      <c r="Z418" s="48">
        <f>Z242</f>
        <v>663464.0430964789</v>
      </c>
      <c r="AA418" s="48">
        <f>AA242</f>
        <v>14133369.825478619</v>
      </c>
      <c r="AB418" s="43"/>
      <c r="AC418" s="48">
        <f>AC242</f>
        <v>1561255.1205753086</v>
      </c>
      <c r="AD418" s="48">
        <f>AD242</f>
        <v>33258465.53496541</v>
      </c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</row>
    <row r="419" spans="1:55" ht="12.75">
      <c r="A419" s="43">
        <f>A246</f>
        <v>-769999</v>
      </c>
      <c r="B419" s="44">
        <f>B246</f>
        <v>-77</v>
      </c>
      <c r="C419" s="44">
        <f>C246</f>
        <v>1</v>
      </c>
      <c r="D419" s="45">
        <f>AE246</f>
        <v>0.997</v>
      </c>
      <c r="E419" s="44">
        <f>E246</f>
        <v>18630</v>
      </c>
      <c r="F419" s="44" t="str">
        <f>F246</f>
        <v>Huila</v>
      </c>
      <c r="G419" s="44" t="str">
        <f>G246</f>
        <v>Departmen</v>
      </c>
      <c r="H419" s="46">
        <f>H246</f>
        <v>273086</v>
      </c>
      <c r="I419" s="43"/>
      <c r="J419" s="49">
        <f>J246</f>
        <v>273131.3865166442</v>
      </c>
      <c r="K419" s="48">
        <f t="shared" si="77"/>
        <v>12322.97997952</v>
      </c>
      <c r="L419" s="45">
        <f aca="true" t="shared" si="137" ref="L419:U419">L246</f>
        <v>4772.224</v>
      </c>
      <c r="M419" s="43">
        <f t="shared" si="137"/>
        <v>12360.060159999999</v>
      </c>
      <c r="N419" s="46">
        <f t="shared" si="137"/>
        <v>619176</v>
      </c>
      <c r="O419" s="48">
        <f t="shared" si="137"/>
        <v>39.82709260273598</v>
      </c>
      <c r="P419" s="43">
        <f t="shared" si="137"/>
        <v>-769999</v>
      </c>
      <c r="Q419" s="43">
        <f t="shared" si="137"/>
        <v>5</v>
      </c>
      <c r="R419" s="43">
        <f t="shared" si="137"/>
        <v>101898.90893751547</v>
      </c>
      <c r="S419" s="49">
        <f t="shared" si="137"/>
        <v>76228.63970163677</v>
      </c>
      <c r="T419" s="49">
        <f t="shared" si="137"/>
        <v>273131.38651664427</v>
      </c>
      <c r="U419" s="51">
        <f t="shared" si="137"/>
        <v>47198944215.90065</v>
      </c>
      <c r="V419" s="43"/>
      <c r="W419" s="48">
        <f>W246</f>
        <v>47211240997.67114</v>
      </c>
      <c r="X419" s="48">
        <f>X246</f>
        <v>112799413392.9836</v>
      </c>
      <c r="Y419" s="43"/>
      <c r="Z419" s="48">
        <f>Z246</f>
        <v>145597397.39932021</v>
      </c>
      <c r="AA419" s="48">
        <f>AA246</f>
        <v>347868445.5466564</v>
      </c>
      <c r="AB419" s="43"/>
      <c r="AC419" s="48">
        <f>AC246</f>
        <v>342617937.7728107</v>
      </c>
      <c r="AD419" s="48">
        <f>AD246</f>
        <v>818599587.3438957</v>
      </c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</row>
    <row r="420" spans="1:55" ht="12.75">
      <c r="A420" s="43">
        <f>A251</f>
        <v>-759996</v>
      </c>
      <c r="B420" s="44">
        <f>B251</f>
        <v>-76</v>
      </c>
      <c r="C420" s="44">
        <f>C251</f>
        <v>4</v>
      </c>
      <c r="D420" s="45">
        <f>AE251</f>
        <v>1</v>
      </c>
      <c r="E420" s="44">
        <f>E251</f>
        <v>18807</v>
      </c>
      <c r="F420" s="44" t="str">
        <f>F251</f>
        <v>Caldas</v>
      </c>
      <c r="G420" s="44" t="str">
        <f>G251</f>
        <v>Departmen</v>
      </c>
      <c r="H420" s="46">
        <f>H251</f>
        <v>2013768</v>
      </c>
      <c r="I420" s="43"/>
      <c r="J420" s="49">
        <f>J251</f>
        <v>2014102.6854648339</v>
      </c>
      <c r="K420" s="48">
        <f t="shared" si="77"/>
        <v>12326.18037</v>
      </c>
      <c r="L420" s="45">
        <f aca="true" t="shared" si="138" ref="L420:U420">L251</f>
        <v>4759.143</v>
      </c>
      <c r="M420" s="43">
        <f t="shared" si="138"/>
        <v>12326.18037</v>
      </c>
      <c r="N420" s="46">
        <f t="shared" si="138"/>
        <v>542941</v>
      </c>
      <c r="O420" s="48">
        <f t="shared" si="138"/>
        <v>123.62101003111245</v>
      </c>
      <c r="P420" s="43">
        <f t="shared" si="138"/>
        <v>-759996</v>
      </c>
      <c r="Q420" s="43">
        <f t="shared" si="138"/>
        <v>5</v>
      </c>
      <c r="R420" s="43">
        <f t="shared" si="138"/>
        <v>80760.06795974878</v>
      </c>
      <c r="S420" s="49">
        <f t="shared" si="138"/>
        <v>113105.43802292617</v>
      </c>
      <c r="T420" s="49">
        <f t="shared" si="138"/>
        <v>2014102.6854648339</v>
      </c>
      <c r="U420" s="51">
        <f t="shared" si="138"/>
        <v>61409579625.60556</v>
      </c>
      <c r="V420" s="43"/>
      <c r="W420" s="48">
        <f>W251</f>
        <v>61425578716.5136</v>
      </c>
      <c r="X420" s="48">
        <f>X251</f>
        <v>1187119747923.057</v>
      </c>
      <c r="Y420" s="43"/>
      <c r="Z420" s="48">
        <f>Z251</f>
        <v>189433791.73855272</v>
      </c>
      <c r="AA420" s="48">
        <f>AA251</f>
        <v>3661025256.8336463</v>
      </c>
      <c r="AB420" s="43"/>
      <c r="AC420" s="48">
        <f>AC251</f>
        <v>445773181.59019554</v>
      </c>
      <c r="AD420" s="48">
        <f>AD251</f>
        <v>8615077920.591835</v>
      </c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</row>
    <row r="421" spans="1:55" ht="12.75">
      <c r="A421" s="43">
        <f>A256</f>
        <v>-749997</v>
      </c>
      <c r="B421" s="44">
        <f>B256</f>
        <v>-75</v>
      </c>
      <c r="C421" s="44">
        <f>C256</f>
        <v>3</v>
      </c>
      <c r="D421" s="45">
        <f>AE256</f>
        <v>0.998</v>
      </c>
      <c r="E421" s="44">
        <f>E256</f>
        <v>18988</v>
      </c>
      <c r="F421" s="44" t="str">
        <f>F256</f>
        <v>Cundinama</v>
      </c>
      <c r="G421" s="44" t="str">
        <f>G256</f>
        <v>Departmen</v>
      </c>
      <c r="H421" s="46">
        <f>H256</f>
        <v>1233574</v>
      </c>
      <c r="I421" s="43"/>
      <c r="J421" s="49">
        <f>J256</f>
        <v>1233779.0182978362</v>
      </c>
      <c r="K421" s="48">
        <f t="shared" si="77"/>
        <v>12316.558737559999</v>
      </c>
      <c r="L421" s="45">
        <f aca="true" t="shared" si="139" ref="L421:U421">L256</f>
        <v>4764.958</v>
      </c>
      <c r="M421" s="43">
        <f t="shared" si="139"/>
        <v>12341.241219999998</v>
      </c>
      <c r="N421" s="46">
        <f t="shared" si="139"/>
        <v>738538</v>
      </c>
      <c r="O421" s="48">
        <f t="shared" si="139"/>
        <v>75.39030005677465</v>
      </c>
      <c r="P421" s="43">
        <f t="shared" si="139"/>
        <v>-749997</v>
      </c>
      <c r="Q421" s="43">
        <f t="shared" si="139"/>
        <v>5</v>
      </c>
      <c r="R421" s="43">
        <f t="shared" si="139"/>
        <v>24190.65684486972</v>
      </c>
      <c r="S421" s="49">
        <f t="shared" si="139"/>
        <v>30260.403108293907</v>
      </c>
      <c r="T421" s="49">
        <f t="shared" si="139"/>
        <v>1233779.0182978362</v>
      </c>
      <c r="U421" s="51">
        <f t="shared" si="139"/>
        <v>22348457590.793167</v>
      </c>
      <c r="V421" s="43"/>
      <c r="W421" s="48">
        <f>W256</f>
        <v>22354280053.78395</v>
      </c>
      <c r="X421" s="48">
        <f>X256</f>
        <v>1127015074505.633</v>
      </c>
      <c r="Y421" s="43"/>
      <c r="Z421" s="48">
        <f>Z256</f>
        <v>68939619.62844887</v>
      </c>
      <c r="AA421" s="48">
        <f>AA256</f>
        <v>3475665079.1262927</v>
      </c>
      <c r="AB421" s="43"/>
      <c r="AC421" s="48">
        <f>AC256</f>
        <v>162227833.25693852</v>
      </c>
      <c r="AD421" s="48">
        <f>AD256</f>
        <v>8178890715.561535</v>
      </c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</row>
    <row r="422" spans="1:55" ht="12.75">
      <c r="A422" s="43">
        <f>A261</f>
        <v>-739996</v>
      </c>
      <c r="B422" s="44">
        <f>B261</f>
        <v>-74</v>
      </c>
      <c r="C422" s="44">
        <f>C261</f>
        <v>4</v>
      </c>
      <c r="D422" s="45">
        <f>AE261</f>
        <v>0.997</v>
      </c>
      <c r="E422" s="44">
        <f>E261</f>
        <v>19167</v>
      </c>
      <c r="F422" s="44" t="str">
        <f>F261</f>
        <v>Boyaca</v>
      </c>
      <c r="G422" s="44" t="str">
        <f>G261</f>
        <v>Departmen</v>
      </c>
      <c r="H422" s="46">
        <f>H261</f>
        <v>508474</v>
      </c>
      <c r="I422" s="43"/>
      <c r="J422" s="49">
        <f>J261</f>
        <v>508558.50767766987</v>
      </c>
      <c r="K422" s="48">
        <f t="shared" si="77"/>
        <v>12289.20182889</v>
      </c>
      <c r="L422" s="45">
        <f aca="true" t="shared" si="140" ref="L422:U422">L261</f>
        <v>4759.143</v>
      </c>
      <c r="M422" s="43">
        <f t="shared" si="140"/>
        <v>12326.18037</v>
      </c>
      <c r="N422" s="46">
        <f t="shared" si="140"/>
        <v>524721</v>
      </c>
      <c r="O422" s="48">
        <f t="shared" si="140"/>
        <v>55.07285322439534</v>
      </c>
      <c r="P422" s="43">
        <f t="shared" si="140"/>
        <v>-739996</v>
      </c>
      <c r="Q422" s="43">
        <f t="shared" si="140"/>
        <v>5</v>
      </c>
      <c r="R422" s="43">
        <f t="shared" si="140"/>
        <v>77387.52314612537</v>
      </c>
      <c r="S422" s="49">
        <f t="shared" si="140"/>
        <v>62273.99897300331</v>
      </c>
      <c r="T422" s="49">
        <f t="shared" si="140"/>
        <v>508558.50767766987</v>
      </c>
      <c r="U422" s="51">
        <f t="shared" si="140"/>
        <v>32676475015.11327</v>
      </c>
      <c r="V422" s="43"/>
      <c r="W422" s="48">
        <f>W261</f>
        <v>32684988245.418842</v>
      </c>
      <c r="X422" s="48">
        <f>X261</f>
        <v>372773209963.3557</v>
      </c>
      <c r="Y422" s="43"/>
      <c r="Z422" s="48">
        <f>Z261</f>
        <v>100799070.77204567</v>
      </c>
      <c r="AA422" s="48">
        <f>AA261</f>
        <v>1149616236.385996</v>
      </c>
      <c r="AB422" s="43"/>
      <c r="AC422" s="48">
        <f>AC261</f>
        <v>237199087.16922662</v>
      </c>
      <c r="AD422" s="48">
        <f>AD261</f>
        <v>2705262258.64082</v>
      </c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</row>
    <row r="423" spans="1:55" ht="12.75">
      <c r="A423" s="43">
        <f>A266</f>
        <v>-739993</v>
      </c>
      <c r="B423" s="44">
        <f>B266</f>
        <v>-74</v>
      </c>
      <c r="C423" s="44">
        <f>C266</f>
        <v>7</v>
      </c>
      <c r="D423" s="45">
        <f>AE266</f>
        <v>1</v>
      </c>
      <c r="E423" s="44">
        <f>E266</f>
        <v>19164</v>
      </c>
      <c r="F423" s="44" t="str">
        <f>F266</f>
        <v>Cesar</v>
      </c>
      <c r="G423" s="44" t="str">
        <f>G266</f>
        <v>Departmen</v>
      </c>
      <c r="H423" s="46">
        <f>H266</f>
        <v>1046602</v>
      </c>
      <c r="I423" s="43"/>
      <c r="J423" s="49">
        <f>J266</f>
        <v>1046775.9438092501</v>
      </c>
      <c r="K423" s="48">
        <f t="shared" si="77"/>
        <v>12258.51921</v>
      </c>
      <c r="L423" s="45">
        <f aca="true" t="shared" si="141" ref="L423:U423">L266</f>
        <v>4733.019</v>
      </c>
      <c r="M423" s="43">
        <f t="shared" si="141"/>
        <v>12258.51921</v>
      </c>
      <c r="N423" s="46">
        <f t="shared" si="141"/>
        <v>474660</v>
      </c>
      <c r="O423" s="48">
        <f t="shared" si="141"/>
        <v>34.73095732040341</v>
      </c>
      <c r="P423" s="43">
        <f t="shared" si="141"/>
        <v>-739993</v>
      </c>
      <c r="Q423" s="43">
        <f t="shared" si="141"/>
        <v>5</v>
      </c>
      <c r="R423" s="43">
        <f t="shared" si="141"/>
        <v>42575.01074938554</v>
      </c>
      <c r="S423" s="49">
        <f t="shared" si="141"/>
        <v>67939.3871173094</v>
      </c>
      <c r="T423" s="49">
        <f t="shared" si="141"/>
        <v>1046775.9438092503</v>
      </c>
      <c r="U423" s="51">
        <f t="shared" si="141"/>
        <v>32248109489.102077</v>
      </c>
      <c r="V423" s="43"/>
      <c r="W423" s="48">
        <f>W266</f>
        <v>32256511116.96656</v>
      </c>
      <c r="X423" s="48">
        <f>X266</f>
        <v>677287149001.0728</v>
      </c>
      <c r="Y423" s="43"/>
      <c r="Z423" s="48">
        <f>Z266</f>
        <v>99477666.09321369</v>
      </c>
      <c r="AA423" s="48">
        <f>AA266</f>
        <v>2088723873.86356</v>
      </c>
      <c r="AB423" s="43"/>
      <c r="AC423" s="48">
        <f>AC266</f>
        <v>234089574.53980052</v>
      </c>
      <c r="AD423" s="48">
        <f>AD266</f>
        <v>4915158368.368682</v>
      </c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</row>
    <row r="424" spans="1:55" ht="12.75">
      <c r="A424" s="43">
        <f>A271</f>
        <v>-739992</v>
      </c>
      <c r="B424" s="44">
        <f>B271</f>
        <v>-74</v>
      </c>
      <c r="C424" s="44">
        <f>C271</f>
        <v>8</v>
      </c>
      <c r="D424" s="45">
        <f>AE271</f>
        <v>0.9990000000000001</v>
      </c>
      <c r="E424" s="44">
        <f>E271</f>
        <v>19163</v>
      </c>
      <c r="F424" s="44" t="str">
        <f>F271</f>
        <v>Magdalena</v>
      </c>
      <c r="G424" s="44" t="str">
        <f>G271</f>
        <v>Departmen</v>
      </c>
      <c r="H424" s="46">
        <f>H271</f>
        <v>400252</v>
      </c>
      <c r="I424" s="43"/>
      <c r="J424" s="49">
        <f>J271</f>
        <v>400318.52133049624</v>
      </c>
      <c r="K424" s="48">
        <f>D424*M424</f>
        <v>12216.262259250001</v>
      </c>
      <c r="L424" s="45">
        <f aca="true" t="shared" si="142" ref="L424:U424">L271</f>
        <v>4721.425</v>
      </c>
      <c r="M424" s="43">
        <f t="shared" si="142"/>
        <v>12228.490749999999</v>
      </c>
      <c r="N424" s="46">
        <f t="shared" si="142"/>
        <v>353427</v>
      </c>
      <c r="O424" s="48">
        <f t="shared" si="142"/>
        <v>44.66017726989806</v>
      </c>
      <c r="P424" s="43">
        <f t="shared" si="142"/>
        <v>-739992</v>
      </c>
      <c r="Q424" s="43">
        <f t="shared" si="142"/>
        <v>5</v>
      </c>
      <c r="R424" s="43">
        <f t="shared" si="142"/>
        <v>1092.2531292766173</v>
      </c>
      <c r="S424" s="49">
        <f t="shared" si="142"/>
        <v>778.8751176457815</v>
      </c>
      <c r="T424" s="49">
        <f t="shared" si="142"/>
        <v>400318.52133049624</v>
      </c>
      <c r="U424" s="51">
        <f t="shared" si="142"/>
        <v>275275496.2041956</v>
      </c>
      <c r="V424" s="43"/>
      <c r="W424" s="48">
        <f>W271</f>
        <v>275347213.96737486</v>
      </c>
      <c r="X424" s="48">
        <f>X271</f>
        <v>187246756954.63754</v>
      </c>
      <c r="Y424" s="43"/>
      <c r="Z424" s="48">
        <f>Z271</f>
        <v>849158.7360895915</v>
      </c>
      <c r="AA424" s="48">
        <f>AA271</f>
        <v>577460789.1667815</v>
      </c>
      <c r="AB424" s="43"/>
      <c r="AC424" s="48">
        <f>AC271</f>
        <v>1998229.5027077221</v>
      </c>
      <c r="AD424" s="48">
        <f>AD271</f>
        <v>1358873360.808483</v>
      </c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</row>
    <row r="425" spans="1:55" ht="12.75">
      <c r="A425" s="43">
        <f>A276</f>
        <v>-729994</v>
      </c>
      <c r="B425" s="44">
        <f>B276</f>
        <v>-73</v>
      </c>
      <c r="C425" s="44">
        <f>C276</f>
        <v>6</v>
      </c>
      <c r="D425" s="45">
        <f>AE276</f>
        <v>0.9989999999999999</v>
      </c>
      <c r="E425" s="44">
        <f>E276</f>
        <v>19345</v>
      </c>
      <c r="F425" s="44" t="str">
        <f>F276</f>
        <v>Norde de</v>
      </c>
      <c r="G425" s="44" t="str">
        <f>G276</f>
        <v>Departmen</v>
      </c>
      <c r="H425" s="46">
        <f>H276</f>
        <v>293994</v>
      </c>
      <c r="I425" s="43"/>
      <c r="J425" s="49">
        <f>J276</f>
        <v>294042.8613974144</v>
      </c>
      <c r="K425" s="48">
        <f>D425*M425</f>
        <v>12272.535839339998</v>
      </c>
      <c r="L425" s="45">
        <f aca="true" t="shared" si="143" ref="L425:U425">L276</f>
        <v>4743.174</v>
      </c>
      <c r="M425" s="43">
        <f t="shared" si="143"/>
        <v>12284.82066</v>
      </c>
      <c r="N425" s="46">
        <f t="shared" si="143"/>
        <v>418231</v>
      </c>
      <c r="O425" s="48">
        <f t="shared" si="143"/>
        <v>49.480312930476146</v>
      </c>
      <c r="P425" s="43">
        <f t="shared" si="143"/>
        <v>-729994</v>
      </c>
      <c r="Q425" s="43">
        <f t="shared" si="143"/>
        <v>5</v>
      </c>
      <c r="R425" s="43">
        <f t="shared" si="143"/>
        <v>18235.703116547353</v>
      </c>
      <c r="S425" s="49">
        <f t="shared" si="143"/>
        <v>9547.402408020991</v>
      </c>
      <c r="T425" s="49">
        <f t="shared" si="143"/>
        <v>294042.8613974144</v>
      </c>
      <c r="U425" s="51">
        <f t="shared" si="143"/>
        <v>3993019656.509027</v>
      </c>
      <c r="V425" s="43"/>
      <c r="W425" s="48">
        <f>W276</f>
        <v>3994059961.3746777</v>
      </c>
      <c r="X425" s="48">
        <f>X276</f>
        <v>197413797416.83725</v>
      </c>
      <c r="Y425" s="43"/>
      <c r="Z425" s="48">
        <f>Z276</f>
        <v>12317505.813110659</v>
      </c>
      <c r="AA425" s="48">
        <f>AA276</f>
        <v>608815496.2083287</v>
      </c>
      <c r="AB425" s="43"/>
      <c r="AC425" s="48">
        <f>AC276</f>
        <v>28985397.511042908</v>
      </c>
      <c r="AD425" s="48">
        <f>AD276</f>
        <v>1432656857.3402393</v>
      </c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</row>
    <row r="426" spans="1:55" ht="12.75">
      <c r="A426" s="43">
        <f>A281</f>
        <v>-749995</v>
      </c>
      <c r="B426" s="44">
        <f>B281</f>
        <v>-75</v>
      </c>
      <c r="C426" s="44">
        <f>C281</f>
        <v>5</v>
      </c>
      <c r="D426" s="45">
        <f>AE281</f>
        <v>0.9989999999999999</v>
      </c>
      <c r="E426" s="44">
        <f>E281</f>
        <v>18986</v>
      </c>
      <c r="F426" s="44" t="str">
        <f>F281</f>
        <v>Antioquia</v>
      </c>
      <c r="G426" s="44" t="str">
        <f>G281</f>
        <v>Departmen</v>
      </c>
      <c r="H426" s="46">
        <f>H281</f>
        <v>563331</v>
      </c>
      <c r="I426" s="43"/>
      <c r="J426" s="49">
        <f>J281</f>
        <v>563424.6248354281</v>
      </c>
      <c r="K426" s="48">
        <f>D426*M426</f>
        <v>12295.072180439998</v>
      </c>
      <c r="L426" s="45">
        <f aca="true" t="shared" si="144" ref="L426:U426">L281</f>
        <v>4751.884</v>
      </c>
      <c r="M426" s="43">
        <f t="shared" si="144"/>
        <v>12307.37956</v>
      </c>
      <c r="N426" s="46">
        <f t="shared" si="144"/>
        <v>853744</v>
      </c>
      <c r="O426" s="48">
        <f t="shared" si="144"/>
        <v>72.23585392007931</v>
      </c>
      <c r="P426" s="43">
        <f t="shared" si="144"/>
        <v>-749995</v>
      </c>
      <c r="Q426" s="43">
        <f t="shared" si="144"/>
        <v>6</v>
      </c>
      <c r="R426" s="43">
        <f t="shared" si="144"/>
        <v>84458.23684333733</v>
      </c>
      <c r="S426" s="49">
        <f t="shared" si="144"/>
        <v>51371.49259803666</v>
      </c>
      <c r="T426" s="49">
        <f t="shared" si="144"/>
        <v>563424.6248354281</v>
      </c>
      <c r="U426" s="51">
        <f t="shared" si="144"/>
        <v>43858103576.61821</v>
      </c>
      <c r="V426" s="43"/>
      <c r="W426" s="48">
        <f>W281</f>
        <v>43869529966.28664</v>
      </c>
      <c r="X426" s="48">
        <f>X281</f>
        <v>370255710917.2867</v>
      </c>
      <c r="Y426" s="43"/>
      <c r="Z426" s="48">
        <f>Z281</f>
        <v>135291707.0859861</v>
      </c>
      <c r="AA426" s="48">
        <f>AA281</f>
        <v>1141852379.7002335</v>
      </c>
      <c r="AB426" s="43"/>
      <c r="AC426" s="48">
        <f>AC281</f>
        <v>318366718.825567</v>
      </c>
      <c r="AD426" s="48">
        <f>AD281</f>
        <v>2686992450.1528</v>
      </c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</row>
    <row r="427" spans="1:55" ht="12.75">
      <c r="A427" s="43"/>
      <c r="B427" s="44"/>
      <c r="C427" s="44"/>
      <c r="D427" s="45"/>
      <c r="E427" s="44"/>
      <c r="F427" s="44"/>
      <c r="G427" s="44"/>
      <c r="H427" s="43"/>
      <c r="I427" s="43"/>
      <c r="J427" s="43"/>
      <c r="K427" s="48"/>
      <c r="L427" s="45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</row>
    <row r="428" spans="1:55" ht="12.75">
      <c r="A428" s="43"/>
      <c r="B428" s="44"/>
      <c r="C428" s="44"/>
      <c r="D428" s="48">
        <f>SUM(D295:D427)</f>
        <v>92.57499999999997</v>
      </c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>
        <f>SUM(S295:S427)</f>
        <v>11645132.495982744</v>
      </c>
      <c r="T428" s="48"/>
      <c r="U428" s="48"/>
      <c r="V428" s="48"/>
      <c r="W428" s="48"/>
      <c r="X428" s="48">
        <f>SUM(X295:X427)</f>
        <v>24030172999999.984</v>
      </c>
      <c r="Y428" s="48"/>
      <c r="Z428" s="48"/>
      <c r="AA428" s="48">
        <f>SUM(AA295:AA427)</f>
        <v>74108000000</v>
      </c>
      <c r="AB428" s="48"/>
      <c r="AC428" s="48"/>
      <c r="AD428" s="48">
        <f>SUM(AD295:AD427)</f>
        <v>174389999999.99997</v>
      </c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</row>
    <row r="429" spans="1:55" ht="12.75">
      <c r="A429" s="43"/>
      <c r="B429" s="44"/>
      <c r="C429" s="44"/>
      <c r="D429" s="45"/>
      <c r="E429" s="44"/>
      <c r="F429" s="44"/>
      <c r="G429" s="44"/>
      <c r="H429" s="43"/>
      <c r="I429" s="43"/>
      <c r="J429" s="43"/>
      <c r="K429" s="49">
        <v>1121871</v>
      </c>
      <c r="L429" s="45" t="s">
        <v>97</v>
      </c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</row>
    <row r="430" spans="1:55" ht="12.75">
      <c r="A430" s="43"/>
      <c r="B430" s="44"/>
      <c r="C430" s="44"/>
      <c r="D430" s="45"/>
      <c r="E430" s="44"/>
      <c r="F430" s="44"/>
      <c r="G430" s="44"/>
      <c r="H430" s="43"/>
      <c r="I430" s="43"/>
      <c r="J430" s="43"/>
      <c r="K430" s="48">
        <f>SUM(K295:K426)</f>
        <v>1140061.9373572797</v>
      </c>
      <c r="L430" s="45" t="s">
        <v>98</v>
      </c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</row>
    <row r="431" spans="1:55" ht="12.75">
      <c r="A431" s="43"/>
      <c r="B431" s="44"/>
      <c r="C431" s="44"/>
      <c r="D431" s="45"/>
      <c r="E431" s="44"/>
      <c r="F431" s="44"/>
      <c r="G431" s="44"/>
      <c r="H431" s="43"/>
      <c r="I431" s="43"/>
      <c r="J431" s="43"/>
      <c r="K431" s="49">
        <f>K429/K430</f>
        <v>0.9840439043167715</v>
      </c>
      <c r="L431" s="45" t="s">
        <v>99</v>
      </c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</row>
    <row r="432" spans="1:55" ht="12.75">
      <c r="A432" s="43"/>
      <c r="B432" s="44"/>
      <c r="C432" s="44"/>
      <c r="D432" s="45"/>
      <c r="E432" s="44"/>
      <c r="F432" s="44"/>
      <c r="G432" s="44"/>
      <c r="H432" s="43"/>
      <c r="I432" s="43"/>
      <c r="J432" s="43"/>
      <c r="K432" s="43"/>
      <c r="L432" s="45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</row>
    <row r="433" spans="1:55" ht="12.75">
      <c r="A433" s="43"/>
      <c r="B433" s="44"/>
      <c r="C433" s="44"/>
      <c r="D433" s="45"/>
      <c r="E433" s="44"/>
      <c r="F433" s="44"/>
      <c r="G433" s="44"/>
      <c r="H433" s="43"/>
      <c r="I433" s="43"/>
      <c r="J433" s="43"/>
      <c r="K433" s="43"/>
      <c r="L433" s="45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</row>
    <row r="434" spans="1:55" ht="12.75">
      <c r="A434" s="43"/>
      <c r="B434" s="44"/>
      <c r="C434" s="44"/>
      <c r="D434" s="45"/>
      <c r="E434" s="44"/>
      <c r="F434" s="44"/>
      <c r="G434" s="44"/>
      <c r="H434" s="43"/>
      <c r="I434" s="43"/>
      <c r="J434" s="43"/>
      <c r="K434" s="43"/>
      <c r="L434" s="45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</row>
    <row r="435" spans="1:55" ht="12.75">
      <c r="A435" s="43"/>
      <c r="B435" s="44"/>
      <c r="C435" s="44"/>
      <c r="D435" s="45"/>
      <c r="E435" s="44"/>
      <c r="F435" s="44"/>
      <c r="G435" s="44"/>
      <c r="H435" s="43"/>
      <c r="I435" s="43"/>
      <c r="J435" s="43"/>
      <c r="K435" s="43"/>
      <c r="L435" s="45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</row>
    <row r="436" spans="1:55" ht="12.75">
      <c r="A436" s="43"/>
      <c r="B436" s="44"/>
      <c r="C436" s="44"/>
      <c r="D436" s="45"/>
      <c r="E436" s="44"/>
      <c r="F436" s="44"/>
      <c r="G436" s="44"/>
      <c r="H436" s="43"/>
      <c r="I436" s="43"/>
      <c r="J436" s="43"/>
      <c r="K436" s="43"/>
      <c r="L436" s="45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</row>
    <row r="437" spans="1:55" ht="12.75">
      <c r="A437" s="43"/>
      <c r="B437" s="44"/>
      <c r="C437" s="44"/>
      <c r="D437" s="45"/>
      <c r="E437" s="44"/>
      <c r="F437" s="44"/>
      <c r="G437" s="44"/>
      <c r="H437" s="43"/>
      <c r="I437" s="43"/>
      <c r="J437" s="43"/>
      <c r="K437" s="43"/>
      <c r="L437" s="45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</row>
    <row r="438" spans="1:55" ht="12.75">
      <c r="A438" s="43"/>
      <c r="B438" s="44"/>
      <c r="C438" s="44"/>
      <c r="D438" s="45"/>
      <c r="E438" s="44"/>
      <c r="F438" s="44"/>
      <c r="G438" s="44"/>
      <c r="H438" s="43"/>
      <c r="I438" s="43"/>
      <c r="J438" s="43"/>
      <c r="K438" s="43"/>
      <c r="L438" s="45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</row>
    <row r="439" spans="1:55" ht="12.75">
      <c r="A439" s="43"/>
      <c r="B439" s="44"/>
      <c r="C439" s="44"/>
      <c r="D439" s="45"/>
      <c r="E439" s="44"/>
      <c r="F439" s="44"/>
      <c r="G439" s="44"/>
      <c r="H439" s="43"/>
      <c r="I439" s="43"/>
      <c r="J439" s="43"/>
      <c r="K439" s="43"/>
      <c r="L439" s="45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</row>
    <row r="440" spans="1:55" ht="12.75">
      <c r="A440" s="43"/>
      <c r="B440" s="44"/>
      <c r="C440" s="44"/>
      <c r="D440" s="45"/>
      <c r="E440" s="44"/>
      <c r="F440" s="44"/>
      <c r="G440" s="44"/>
      <c r="H440" s="43"/>
      <c r="I440" s="43"/>
      <c r="J440" s="43"/>
      <c r="K440" s="43"/>
      <c r="L440" s="45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</row>
    <row r="441" spans="1:55" ht="12.75">
      <c r="A441" s="43"/>
      <c r="B441" s="44"/>
      <c r="C441" s="44"/>
      <c r="D441" s="45"/>
      <c r="E441" s="44"/>
      <c r="F441" s="44"/>
      <c r="G441" s="44"/>
      <c r="H441" s="43"/>
      <c r="I441" s="43"/>
      <c r="J441" s="43"/>
      <c r="K441" s="43"/>
      <c r="L441" s="45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</row>
    <row r="442" spans="1:55" ht="12.75">
      <c r="A442" s="43"/>
      <c r="B442" s="44"/>
      <c r="C442" s="44"/>
      <c r="D442" s="45"/>
      <c r="E442" s="44"/>
      <c r="F442" s="44"/>
      <c r="G442" s="44"/>
      <c r="H442" s="43"/>
      <c r="I442" s="43"/>
      <c r="J442" s="43"/>
      <c r="K442" s="43"/>
      <c r="L442" s="45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</row>
    <row r="443" spans="1:55" ht="12.75">
      <c r="A443" s="43"/>
      <c r="B443" s="44"/>
      <c r="C443" s="44"/>
      <c r="D443" s="45"/>
      <c r="E443" s="44"/>
      <c r="F443" s="44"/>
      <c r="G443" s="44"/>
      <c r="H443" s="43"/>
      <c r="I443" s="43"/>
      <c r="J443" s="43"/>
      <c r="K443" s="43"/>
      <c r="L443" s="45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</row>
    <row r="444" spans="1:55" ht="12.75">
      <c r="A444" s="43"/>
      <c r="B444" s="44"/>
      <c r="C444" s="44"/>
      <c r="D444" s="45"/>
      <c r="E444" s="44"/>
      <c r="F444" s="44"/>
      <c r="G444" s="44"/>
      <c r="H444" s="43"/>
      <c r="I444" s="43"/>
      <c r="J444" s="43"/>
      <c r="K444" s="43"/>
      <c r="L444" s="45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</row>
    <row r="445" spans="1:55" ht="12.75">
      <c r="A445" s="43"/>
      <c r="B445" s="44"/>
      <c r="C445" s="44"/>
      <c r="D445" s="45"/>
      <c r="E445" s="44"/>
      <c r="F445" s="44"/>
      <c r="G445" s="44"/>
      <c r="H445" s="43"/>
      <c r="I445" s="43"/>
      <c r="J445" s="43"/>
      <c r="K445" s="43"/>
      <c r="L445" s="45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</row>
    <row r="446" spans="1:55" ht="12.75">
      <c r="A446" s="43"/>
      <c r="B446" s="44"/>
      <c r="C446" s="44"/>
      <c r="D446" s="45"/>
      <c r="E446" s="44"/>
      <c r="F446" s="44"/>
      <c r="G446" s="44"/>
      <c r="H446" s="43"/>
      <c r="I446" s="43"/>
      <c r="J446" s="43"/>
      <c r="K446" s="43"/>
      <c r="L446" s="45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</row>
    <row r="447" spans="1:55" ht="12.75">
      <c r="A447" s="43"/>
      <c r="B447" s="44"/>
      <c r="C447" s="44"/>
      <c r="D447" s="45"/>
      <c r="E447" s="44"/>
      <c r="F447" s="44"/>
      <c r="G447" s="44"/>
      <c r="H447" s="43"/>
      <c r="I447" s="43"/>
      <c r="J447" s="43"/>
      <c r="K447" s="43"/>
      <c r="L447" s="45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</row>
    <row r="448" spans="1:55" ht="12.75">
      <c r="A448" s="43"/>
      <c r="B448" s="44"/>
      <c r="C448" s="44"/>
      <c r="D448" s="45"/>
      <c r="E448" s="44"/>
      <c r="F448" s="44"/>
      <c r="G448" s="44"/>
      <c r="H448" s="43"/>
      <c r="I448" s="43"/>
      <c r="J448" s="43"/>
      <c r="K448" s="43"/>
      <c r="L448" s="45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</row>
    <row r="449" spans="1:55" ht="12.75">
      <c r="A449" s="43"/>
      <c r="B449" s="44"/>
      <c r="C449" s="44"/>
      <c r="D449" s="45"/>
      <c r="E449" s="44"/>
      <c r="F449" s="44"/>
      <c r="G449" s="44"/>
      <c r="H449" s="43"/>
      <c r="I449" s="43"/>
      <c r="J449" s="43"/>
      <c r="K449" s="43"/>
      <c r="L449" s="45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</row>
    <row r="450" spans="1:55" ht="12.75">
      <c r="A450" s="43"/>
      <c r="B450" s="44"/>
      <c r="C450" s="44"/>
      <c r="D450" s="45"/>
      <c r="E450" s="44"/>
      <c r="F450" s="44"/>
      <c r="G450" s="44"/>
      <c r="H450" s="43"/>
      <c r="I450" s="43"/>
      <c r="J450" s="43"/>
      <c r="K450" s="43"/>
      <c r="L450" s="45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</row>
    <row r="451" spans="1:55" ht="12.75">
      <c r="A451" s="43"/>
      <c r="B451" s="44"/>
      <c r="C451" s="44"/>
      <c r="D451" s="45"/>
      <c r="E451" s="44"/>
      <c r="F451" s="44"/>
      <c r="G451" s="44"/>
      <c r="H451" s="43"/>
      <c r="I451" s="43"/>
      <c r="J451" s="43"/>
      <c r="K451" s="43"/>
      <c r="L451" s="45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</row>
    <row r="452" spans="1:55" ht="12.75">
      <c r="A452" s="43"/>
      <c r="B452" s="44"/>
      <c r="C452" s="44"/>
      <c r="D452" s="45"/>
      <c r="E452" s="44"/>
      <c r="F452" s="44"/>
      <c r="G452" s="44"/>
      <c r="H452" s="43"/>
      <c r="I452" s="43"/>
      <c r="J452" s="43"/>
      <c r="K452" s="43"/>
      <c r="L452" s="45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</row>
    <row r="453" spans="1:55" ht="12.75">
      <c r="A453" s="43"/>
      <c r="B453" s="44"/>
      <c r="C453" s="44"/>
      <c r="D453" s="45"/>
      <c r="E453" s="44"/>
      <c r="F453" s="44"/>
      <c r="G453" s="44"/>
      <c r="H453" s="43"/>
      <c r="I453" s="43"/>
      <c r="J453" s="43"/>
      <c r="K453" s="43"/>
      <c r="L453" s="45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</row>
    <row r="454" spans="1:55" ht="12.75">
      <c r="A454" s="43"/>
      <c r="B454" s="44"/>
      <c r="C454" s="44"/>
      <c r="D454" s="45"/>
      <c r="E454" s="44"/>
      <c r="F454" s="44"/>
      <c r="G454" s="44"/>
      <c r="H454" s="43"/>
      <c r="I454" s="43"/>
      <c r="J454" s="43"/>
      <c r="K454" s="43"/>
      <c r="L454" s="45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</row>
    <row r="455" spans="1:55" ht="12.75">
      <c r="A455" s="43"/>
      <c r="B455" s="44"/>
      <c r="C455" s="44"/>
      <c r="D455" s="45"/>
      <c r="E455" s="44"/>
      <c r="F455" s="44"/>
      <c r="G455" s="44"/>
      <c r="H455" s="43"/>
      <c r="I455" s="43"/>
      <c r="J455" s="43"/>
      <c r="K455" s="43"/>
      <c r="L455" s="45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</row>
    <row r="456" spans="1:55" ht="12.75">
      <c r="A456" s="43"/>
      <c r="B456" s="44"/>
      <c r="C456" s="44"/>
      <c r="D456" s="45"/>
      <c r="E456" s="44"/>
      <c r="F456" s="44"/>
      <c r="G456" s="44"/>
      <c r="H456" s="43"/>
      <c r="I456" s="43"/>
      <c r="J456" s="43"/>
      <c r="K456" s="43"/>
      <c r="L456" s="45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</row>
    <row r="457" spans="1:55" ht="12.75">
      <c r="A457" s="43"/>
      <c r="B457" s="44"/>
      <c r="C457" s="44"/>
      <c r="D457" s="45"/>
      <c r="E457" s="44"/>
      <c r="F457" s="44"/>
      <c r="G457" s="44"/>
      <c r="H457" s="43"/>
      <c r="I457" s="43"/>
      <c r="J457" s="43"/>
      <c r="K457" s="43"/>
      <c r="L457" s="45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</row>
    <row r="458" spans="1:55" ht="12.75">
      <c r="A458" s="43"/>
      <c r="B458" s="44"/>
      <c r="C458" s="44"/>
      <c r="D458" s="45"/>
      <c r="E458" s="44"/>
      <c r="F458" s="44"/>
      <c r="G458" s="44"/>
      <c r="H458" s="43"/>
      <c r="I458" s="43"/>
      <c r="J458" s="43"/>
      <c r="K458" s="43"/>
      <c r="L458" s="45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</row>
    <row r="459" spans="1:55" ht="12.75">
      <c r="A459" s="43"/>
      <c r="B459" s="44"/>
      <c r="C459" s="44"/>
      <c r="D459" s="45"/>
      <c r="E459" s="44"/>
      <c r="F459" s="44"/>
      <c r="G459" s="44"/>
      <c r="H459" s="43"/>
      <c r="I459" s="43"/>
      <c r="J459" s="43"/>
      <c r="K459" s="43"/>
      <c r="L459" s="45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</row>
    <row r="460" spans="1:55" ht="12.75">
      <c r="A460" s="43"/>
      <c r="B460" s="44"/>
      <c r="C460" s="44"/>
      <c r="D460" s="45"/>
      <c r="E460" s="44"/>
      <c r="F460" s="44"/>
      <c r="G460" s="44"/>
      <c r="H460" s="43"/>
      <c r="I460" s="43"/>
      <c r="J460" s="43"/>
      <c r="K460" s="43"/>
      <c r="L460" s="45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</row>
    <row r="461" spans="1:55" ht="12.75">
      <c r="A461" s="43"/>
      <c r="B461" s="44"/>
      <c r="C461" s="44"/>
      <c r="D461" s="45"/>
      <c r="E461" s="44"/>
      <c r="F461" s="44"/>
      <c r="G461" s="44"/>
      <c r="H461" s="43"/>
      <c r="I461" s="43"/>
      <c r="J461" s="43"/>
      <c r="K461" s="43"/>
      <c r="L461" s="45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</row>
    <row r="462" spans="1:55" ht="12.75">
      <c r="A462" s="43"/>
      <c r="B462" s="44"/>
      <c r="C462" s="44"/>
      <c r="D462" s="45"/>
      <c r="E462" s="44"/>
      <c r="F462" s="44"/>
      <c r="G462" s="44"/>
      <c r="H462" s="43"/>
      <c r="I462" s="43"/>
      <c r="J462" s="43"/>
      <c r="K462" s="43"/>
      <c r="L462" s="45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</row>
    <row r="463" spans="1:55" ht="12.75">
      <c r="A463" s="43"/>
      <c r="B463" s="44"/>
      <c r="C463" s="44"/>
      <c r="D463" s="45"/>
      <c r="E463" s="44"/>
      <c r="F463" s="44"/>
      <c r="G463" s="44"/>
      <c r="H463" s="43"/>
      <c r="I463" s="43"/>
      <c r="J463" s="43"/>
      <c r="K463" s="43"/>
      <c r="L463" s="45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</row>
    <row r="464" spans="1:55" ht="12.75">
      <c r="A464" s="43"/>
      <c r="B464" s="44"/>
      <c r="C464" s="44"/>
      <c r="D464" s="45"/>
      <c r="E464" s="44"/>
      <c r="F464" s="44"/>
      <c r="G464" s="44"/>
      <c r="H464" s="43"/>
      <c r="I464" s="43"/>
      <c r="J464" s="43"/>
      <c r="K464" s="43"/>
      <c r="L464" s="45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</row>
    <row r="465" spans="1:55" ht="12.75">
      <c r="A465" s="43"/>
      <c r="B465" s="44"/>
      <c r="C465" s="44"/>
      <c r="D465" s="45"/>
      <c r="E465" s="44"/>
      <c r="F465" s="44"/>
      <c r="G465" s="44"/>
      <c r="H465" s="43"/>
      <c r="I465" s="43"/>
      <c r="J465" s="43"/>
      <c r="K465" s="43"/>
      <c r="L465" s="45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</row>
    <row r="466" spans="1:55" ht="12.75">
      <c r="A466" s="43"/>
      <c r="B466" s="44"/>
      <c r="C466" s="44"/>
      <c r="D466" s="45"/>
      <c r="E466" s="44"/>
      <c r="F466" s="44"/>
      <c r="G466" s="44"/>
      <c r="H466" s="43"/>
      <c r="I466" s="43"/>
      <c r="J466" s="43"/>
      <c r="K466" s="43"/>
      <c r="L466" s="45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</row>
    <row r="467" spans="1:55" ht="12.75">
      <c r="A467" s="43"/>
      <c r="B467" s="44"/>
      <c r="C467" s="44"/>
      <c r="D467" s="45"/>
      <c r="E467" s="44"/>
      <c r="F467" s="44"/>
      <c r="G467" s="44"/>
      <c r="H467" s="43"/>
      <c r="I467" s="43"/>
      <c r="J467" s="43"/>
      <c r="K467" s="43"/>
      <c r="L467" s="45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</row>
    <row r="468" spans="1:55" ht="12.75">
      <c r="A468" s="43"/>
      <c r="B468" s="44"/>
      <c r="C468" s="44"/>
      <c r="D468" s="45"/>
      <c r="E468" s="44"/>
      <c r="F468" s="44"/>
      <c r="G468" s="44"/>
      <c r="H468" s="43"/>
      <c r="I468" s="43"/>
      <c r="J468" s="43"/>
      <c r="K468" s="43"/>
      <c r="L468" s="45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</row>
    <row r="469" spans="1:55" ht="12.75">
      <c r="A469" s="43"/>
      <c r="B469" s="44"/>
      <c r="C469" s="44"/>
      <c r="D469" s="45"/>
      <c r="E469" s="44"/>
      <c r="F469" s="44"/>
      <c r="G469" s="44"/>
      <c r="H469" s="43"/>
      <c r="I469" s="43"/>
      <c r="J469" s="43"/>
      <c r="K469" s="43"/>
      <c r="L469" s="45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</row>
    <row r="470" spans="1:55" ht="12.75">
      <c r="A470" s="43"/>
      <c r="B470" s="44"/>
      <c r="C470" s="44"/>
      <c r="D470" s="45"/>
      <c r="E470" s="44"/>
      <c r="F470" s="44"/>
      <c r="G470" s="44"/>
      <c r="H470" s="43"/>
      <c r="I470" s="43"/>
      <c r="J470" s="43"/>
      <c r="K470" s="43"/>
      <c r="L470" s="45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</row>
    <row r="471" spans="1:55" ht="12.75">
      <c r="A471" s="43"/>
      <c r="B471" s="44"/>
      <c r="C471" s="44"/>
      <c r="D471" s="45"/>
      <c r="E471" s="44"/>
      <c r="F471" s="44"/>
      <c r="G471" s="44"/>
      <c r="H471" s="43"/>
      <c r="I471" s="43"/>
      <c r="J471" s="43"/>
      <c r="K471" s="43"/>
      <c r="L471" s="45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</row>
    <row r="472" spans="1:55" ht="12.75">
      <c r="A472" s="43"/>
      <c r="B472" s="44"/>
      <c r="C472" s="44"/>
      <c r="D472" s="45"/>
      <c r="E472" s="44"/>
      <c r="F472" s="44"/>
      <c r="G472" s="44"/>
      <c r="H472" s="43"/>
      <c r="I472" s="43"/>
      <c r="J472" s="43"/>
      <c r="K472" s="43"/>
      <c r="L472" s="45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</row>
    <row r="473" spans="1:55" ht="12.75">
      <c r="A473" s="43"/>
      <c r="B473" s="44"/>
      <c r="C473" s="44"/>
      <c r="D473" s="45"/>
      <c r="E473" s="44"/>
      <c r="F473" s="44"/>
      <c r="G473" s="44"/>
      <c r="H473" s="43"/>
      <c r="I473" s="43"/>
      <c r="J473" s="43"/>
      <c r="K473" s="43"/>
      <c r="L473" s="45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</row>
    <row r="474" spans="1:55" ht="12.75">
      <c r="A474" s="43"/>
      <c r="B474" s="44"/>
      <c r="C474" s="44"/>
      <c r="D474" s="45"/>
      <c r="E474" s="44"/>
      <c r="F474" s="44"/>
      <c r="G474" s="44"/>
      <c r="H474" s="43"/>
      <c r="I474" s="43"/>
      <c r="J474" s="43"/>
      <c r="K474" s="43"/>
      <c r="L474" s="45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</row>
    <row r="475" spans="1:55" ht="12.75">
      <c r="A475" s="43"/>
      <c r="B475" s="44"/>
      <c r="C475" s="44"/>
      <c r="D475" s="45"/>
      <c r="E475" s="44"/>
      <c r="F475" s="44"/>
      <c r="G475" s="44"/>
      <c r="H475" s="43"/>
      <c r="I475" s="43"/>
      <c r="J475" s="43"/>
      <c r="K475" s="43"/>
      <c r="L475" s="45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</row>
    <row r="476" spans="1:55" ht="12.75">
      <c r="A476" s="43"/>
      <c r="B476" s="44"/>
      <c r="C476" s="44"/>
      <c r="D476" s="45"/>
      <c r="E476" s="44"/>
      <c r="F476" s="44"/>
      <c r="G476" s="44"/>
      <c r="H476" s="43"/>
      <c r="I476" s="43"/>
      <c r="J476" s="43"/>
      <c r="K476" s="43"/>
      <c r="L476" s="45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</row>
    <row r="477" spans="1:55" ht="12.75">
      <c r="A477" s="43"/>
      <c r="B477" s="44"/>
      <c r="C477" s="44"/>
      <c r="D477" s="45"/>
      <c r="E477" s="44"/>
      <c r="F477" s="44"/>
      <c r="G477" s="44"/>
      <c r="H477" s="43"/>
      <c r="I477" s="43"/>
      <c r="J477" s="43"/>
      <c r="K477" s="43"/>
      <c r="L477" s="45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</row>
    <row r="478" spans="1:55" ht="12.75">
      <c r="A478" s="43"/>
      <c r="B478" s="44"/>
      <c r="C478" s="44"/>
      <c r="D478" s="45"/>
      <c r="E478" s="44"/>
      <c r="F478" s="44"/>
      <c r="G478" s="44"/>
      <c r="H478" s="43"/>
      <c r="I478" s="43"/>
      <c r="J478" s="43"/>
      <c r="K478" s="43"/>
      <c r="L478" s="45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</row>
    <row r="479" spans="1:55" ht="12.75">
      <c r="A479" s="43"/>
      <c r="B479" s="44"/>
      <c r="C479" s="44"/>
      <c r="D479" s="45"/>
      <c r="E479" s="44"/>
      <c r="F479" s="44"/>
      <c r="G479" s="44"/>
      <c r="H479" s="43"/>
      <c r="I479" s="43"/>
      <c r="J479" s="43"/>
      <c r="K479" s="43"/>
      <c r="L479" s="45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</row>
    <row r="480" spans="1:55" ht="12.75">
      <c r="A480" s="43"/>
      <c r="B480" s="44"/>
      <c r="C480" s="44"/>
      <c r="D480" s="45"/>
      <c r="E480" s="44"/>
      <c r="F480" s="44"/>
      <c r="G480" s="44"/>
      <c r="H480" s="43"/>
      <c r="I480" s="43"/>
      <c r="J480" s="43"/>
      <c r="K480" s="43"/>
      <c r="L480" s="45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</row>
    <row r="481" spans="1:55" ht="12.75">
      <c r="A481" s="43"/>
      <c r="B481" s="44"/>
      <c r="C481" s="44"/>
      <c r="D481" s="45"/>
      <c r="E481" s="44"/>
      <c r="F481" s="44"/>
      <c r="G481" s="44"/>
      <c r="H481" s="43"/>
      <c r="I481" s="43"/>
      <c r="J481" s="43"/>
      <c r="K481" s="43"/>
      <c r="L481" s="45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</row>
    <row r="482" spans="1:55" ht="12.75">
      <c r="A482" s="43"/>
      <c r="B482" s="44"/>
      <c r="C482" s="44"/>
      <c r="D482" s="45"/>
      <c r="E482" s="44"/>
      <c r="F482" s="44"/>
      <c r="G482" s="44"/>
      <c r="H482" s="43"/>
      <c r="I482" s="43"/>
      <c r="J482" s="43"/>
      <c r="K482" s="43"/>
      <c r="L482" s="45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</row>
    <row r="483" spans="1:55" ht="12.75">
      <c r="A483" s="43"/>
      <c r="B483" s="44"/>
      <c r="C483" s="44"/>
      <c r="D483" s="45"/>
      <c r="E483" s="44"/>
      <c r="F483" s="44"/>
      <c r="G483" s="44"/>
      <c r="H483" s="43"/>
      <c r="I483" s="43"/>
      <c r="J483" s="43"/>
      <c r="K483" s="43"/>
      <c r="L483" s="45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</row>
    <row r="484" spans="1:55" ht="12.75">
      <c r="A484" s="43"/>
      <c r="B484" s="44"/>
      <c r="C484" s="44"/>
      <c r="D484" s="45"/>
      <c r="E484" s="44"/>
      <c r="F484" s="44"/>
      <c r="G484" s="44"/>
      <c r="H484" s="43"/>
      <c r="I484" s="43"/>
      <c r="J484" s="43"/>
      <c r="K484" s="43"/>
      <c r="L484" s="45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</row>
    <row r="485" spans="1:55" ht="12.75">
      <c r="A485" s="43"/>
      <c r="B485" s="44"/>
      <c r="C485" s="44"/>
      <c r="D485" s="45"/>
      <c r="E485" s="44"/>
      <c r="F485" s="44"/>
      <c r="G485" s="44"/>
      <c r="H485" s="43"/>
      <c r="I485" s="43"/>
      <c r="J485" s="43"/>
      <c r="K485" s="43"/>
      <c r="L485" s="45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</row>
    <row r="486" spans="1:55" ht="12.75">
      <c r="A486" s="43"/>
      <c r="B486" s="44"/>
      <c r="C486" s="44"/>
      <c r="D486" s="45"/>
      <c r="E486" s="44"/>
      <c r="F486" s="44"/>
      <c r="G486" s="44"/>
      <c r="H486" s="43"/>
      <c r="I486" s="43"/>
      <c r="J486" s="43"/>
      <c r="K486" s="43"/>
      <c r="L486" s="45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</row>
    <row r="487" spans="1:55" ht="12.75">
      <c r="A487" s="43"/>
      <c r="B487" s="44"/>
      <c r="C487" s="44"/>
      <c r="D487" s="45"/>
      <c r="E487" s="44"/>
      <c r="F487" s="44"/>
      <c r="G487" s="44"/>
      <c r="H487" s="43"/>
      <c r="I487" s="43"/>
      <c r="J487" s="43"/>
      <c r="K487" s="43"/>
      <c r="L487" s="45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</row>
    <row r="488" spans="1:55" ht="12.75">
      <c r="A488" s="43"/>
      <c r="B488" s="44"/>
      <c r="C488" s="44"/>
      <c r="D488" s="45"/>
      <c r="E488" s="44"/>
      <c r="F488" s="44"/>
      <c r="G488" s="44"/>
      <c r="H488" s="43"/>
      <c r="I488" s="43"/>
      <c r="J488" s="43"/>
      <c r="K488" s="43"/>
      <c r="L488" s="45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</row>
    <row r="489" spans="1:55" ht="12.75">
      <c r="A489" s="43"/>
      <c r="B489" s="44"/>
      <c r="C489" s="44"/>
      <c r="D489" s="45"/>
      <c r="E489" s="44"/>
      <c r="F489" s="44"/>
      <c r="G489" s="44"/>
      <c r="H489" s="43"/>
      <c r="I489" s="43"/>
      <c r="J489" s="43"/>
      <c r="K489" s="43"/>
      <c r="L489" s="45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</row>
    <row r="490" spans="1:55" ht="12.75">
      <c r="A490" s="43"/>
      <c r="B490" s="44"/>
      <c r="C490" s="44"/>
      <c r="D490" s="45"/>
      <c r="E490" s="44"/>
      <c r="F490" s="44"/>
      <c r="G490" s="44"/>
      <c r="H490" s="43"/>
      <c r="I490" s="43"/>
      <c r="J490" s="43"/>
      <c r="K490" s="43"/>
      <c r="L490" s="45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</row>
    <row r="491" spans="1:55" ht="12.75">
      <c r="A491" s="43"/>
      <c r="B491" s="44"/>
      <c r="C491" s="44"/>
      <c r="D491" s="45"/>
      <c r="E491" s="44"/>
      <c r="F491" s="44"/>
      <c r="G491" s="44"/>
      <c r="H491" s="43"/>
      <c r="I491" s="43"/>
      <c r="J491" s="43"/>
      <c r="K491" s="43"/>
      <c r="L491" s="45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</row>
    <row r="492" spans="1:55" ht="12.75">
      <c r="A492" s="43"/>
      <c r="B492" s="44"/>
      <c r="C492" s="44"/>
      <c r="D492" s="45"/>
      <c r="E492" s="44"/>
      <c r="F492" s="44"/>
      <c r="G492" s="44"/>
      <c r="H492" s="43"/>
      <c r="I492" s="43"/>
      <c r="J492" s="43"/>
      <c r="K492" s="43"/>
      <c r="L492" s="45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</row>
    <row r="493" spans="1:55" ht="12.75">
      <c r="A493" s="43"/>
      <c r="B493" s="44"/>
      <c r="C493" s="44"/>
      <c r="D493" s="45"/>
      <c r="E493" s="44"/>
      <c r="F493" s="44"/>
      <c r="G493" s="44"/>
      <c r="H493" s="43"/>
      <c r="I493" s="43"/>
      <c r="J493" s="43"/>
      <c r="K493" s="43"/>
      <c r="L493" s="45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</row>
    <row r="494" spans="1:55" ht="12.75">
      <c r="A494" s="43"/>
      <c r="B494" s="44"/>
      <c r="C494" s="44"/>
      <c r="D494" s="45"/>
      <c r="E494" s="44"/>
      <c r="F494" s="44"/>
      <c r="G494" s="44"/>
      <c r="H494" s="43"/>
      <c r="I494" s="43"/>
      <c r="J494" s="43"/>
      <c r="K494" s="43"/>
      <c r="L494" s="45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</row>
    <row r="495" spans="1:55" ht="12.75">
      <c r="A495" s="43"/>
      <c r="B495" s="44"/>
      <c r="C495" s="44"/>
      <c r="D495" s="45"/>
      <c r="E495" s="44"/>
      <c r="F495" s="44"/>
      <c r="G495" s="44"/>
      <c r="H495" s="43"/>
      <c r="I495" s="43"/>
      <c r="J495" s="43"/>
      <c r="K495" s="43"/>
      <c r="L495" s="45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</row>
    <row r="496" spans="1:55" ht="12.75">
      <c r="A496" s="43"/>
      <c r="B496" s="44"/>
      <c r="C496" s="44"/>
      <c r="D496" s="45"/>
      <c r="E496" s="44"/>
      <c r="F496" s="44"/>
      <c r="G496" s="44"/>
      <c r="H496" s="43"/>
      <c r="I496" s="43"/>
      <c r="J496" s="43"/>
      <c r="K496" s="43"/>
      <c r="L496" s="45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</row>
    <row r="497" spans="1:55" ht="12.75">
      <c r="A497" s="43"/>
      <c r="B497" s="44"/>
      <c r="C497" s="44"/>
      <c r="D497" s="45"/>
      <c r="E497" s="44"/>
      <c r="F497" s="44"/>
      <c r="G497" s="44"/>
      <c r="H497" s="43"/>
      <c r="I497" s="43"/>
      <c r="J497" s="43"/>
      <c r="K497" s="43"/>
      <c r="L497" s="45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</row>
    <row r="498" spans="1:55" ht="12.75">
      <c r="A498" s="43"/>
      <c r="B498" s="44"/>
      <c r="C498" s="44"/>
      <c r="D498" s="45"/>
      <c r="E498" s="44"/>
      <c r="F498" s="44"/>
      <c r="G498" s="44"/>
      <c r="H498" s="43"/>
      <c r="I498" s="43"/>
      <c r="J498" s="43"/>
      <c r="K498" s="43"/>
      <c r="L498" s="45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</row>
    <row r="499" spans="1:55" ht="12.75">
      <c r="A499" s="43"/>
      <c r="B499" s="44"/>
      <c r="C499" s="44"/>
      <c r="D499" s="45"/>
      <c r="E499" s="44"/>
      <c r="F499" s="44"/>
      <c r="G499" s="44"/>
      <c r="H499" s="43"/>
      <c r="I499" s="43"/>
      <c r="J499" s="43"/>
      <c r="K499" s="43"/>
      <c r="L499" s="45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</row>
    <row r="500" spans="1:55" ht="12.75">
      <c r="A500" s="43"/>
      <c r="B500" s="44"/>
      <c r="C500" s="44"/>
      <c r="D500" s="45"/>
      <c r="E500" s="44"/>
      <c r="F500" s="44"/>
      <c r="G500" s="44"/>
      <c r="H500" s="43"/>
      <c r="I500" s="43"/>
      <c r="J500" s="43"/>
      <c r="K500" s="43"/>
      <c r="L500" s="45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</row>
    <row r="501" spans="1:55" ht="12.75">
      <c r="A501" s="43"/>
      <c r="B501" s="44"/>
      <c r="C501" s="44"/>
      <c r="D501" s="45"/>
      <c r="E501" s="44"/>
      <c r="F501" s="44"/>
      <c r="G501" s="44"/>
      <c r="H501" s="43"/>
      <c r="I501" s="43"/>
      <c r="J501" s="43"/>
      <c r="K501" s="43"/>
      <c r="L501" s="45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</row>
    <row r="502" spans="1:55" ht="12.75">
      <c r="A502" s="43"/>
      <c r="B502" s="44"/>
      <c r="C502" s="44"/>
      <c r="D502" s="45"/>
      <c r="E502" s="44"/>
      <c r="F502" s="44"/>
      <c r="G502" s="44"/>
      <c r="H502" s="43"/>
      <c r="I502" s="43"/>
      <c r="J502" s="43"/>
      <c r="K502" s="43"/>
      <c r="L502" s="45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</row>
    <row r="503" spans="1:55" ht="12.75">
      <c r="A503" s="43"/>
      <c r="B503" s="44"/>
      <c r="C503" s="44"/>
      <c r="D503" s="45"/>
      <c r="E503" s="44"/>
      <c r="F503" s="44"/>
      <c r="G503" s="44"/>
      <c r="H503" s="43"/>
      <c r="I503" s="43"/>
      <c r="J503" s="43"/>
      <c r="K503" s="43"/>
      <c r="L503" s="45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</row>
    <row r="504" spans="1:55" ht="12.75">
      <c r="A504" s="43"/>
      <c r="B504" s="44"/>
      <c r="C504" s="44"/>
      <c r="D504" s="45"/>
      <c r="E504" s="44"/>
      <c r="F504" s="44"/>
      <c r="G504" s="44"/>
      <c r="H504" s="43"/>
      <c r="I504" s="43"/>
      <c r="J504" s="43"/>
      <c r="K504" s="43"/>
      <c r="L504" s="45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</row>
    <row r="505" spans="1:55" ht="12.75">
      <c r="A505" s="43"/>
      <c r="B505" s="44"/>
      <c r="C505" s="44"/>
      <c r="D505" s="45"/>
      <c r="E505" s="44"/>
      <c r="F505" s="44"/>
      <c r="G505" s="44"/>
      <c r="H505" s="43"/>
      <c r="I505" s="43"/>
      <c r="J505" s="43"/>
      <c r="K505" s="43"/>
      <c r="L505" s="45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</row>
    <row r="506" spans="1:55" ht="12.75">
      <c r="A506" s="43"/>
      <c r="B506" s="44"/>
      <c r="C506" s="44"/>
      <c r="D506" s="45"/>
      <c r="E506" s="44"/>
      <c r="F506" s="44"/>
      <c r="G506" s="44"/>
      <c r="H506" s="43"/>
      <c r="I506" s="43"/>
      <c r="J506" s="43"/>
      <c r="K506" s="43"/>
      <c r="L506" s="45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</row>
    <row r="507" spans="1:55" ht="12.75">
      <c r="A507" s="43"/>
      <c r="B507" s="44"/>
      <c r="C507" s="44"/>
      <c r="D507" s="45"/>
      <c r="E507" s="44"/>
      <c r="F507" s="44"/>
      <c r="G507" s="44"/>
      <c r="H507" s="43"/>
      <c r="I507" s="43"/>
      <c r="J507" s="43"/>
      <c r="K507" s="43"/>
      <c r="L507" s="45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</row>
    <row r="508" spans="1:55" ht="12.75">
      <c r="A508" s="43"/>
      <c r="B508" s="44"/>
      <c r="C508" s="44"/>
      <c r="D508" s="45"/>
      <c r="E508" s="44"/>
      <c r="F508" s="44"/>
      <c r="G508" s="44"/>
      <c r="H508" s="43"/>
      <c r="I508" s="43"/>
      <c r="J508" s="43"/>
      <c r="K508" s="43"/>
      <c r="L508" s="45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</row>
    <row r="509" spans="1:55" ht="12.75">
      <c r="A509" s="43"/>
      <c r="B509" s="44"/>
      <c r="C509" s="44"/>
      <c r="D509" s="45"/>
      <c r="E509" s="44"/>
      <c r="F509" s="44"/>
      <c r="G509" s="44"/>
      <c r="H509" s="43"/>
      <c r="I509" s="43"/>
      <c r="J509" s="43"/>
      <c r="K509" s="43"/>
      <c r="L509" s="45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</row>
    <row r="510" spans="1:55" ht="12.75">
      <c r="A510" s="43"/>
      <c r="B510" s="44"/>
      <c r="C510" s="44"/>
      <c r="D510" s="45"/>
      <c r="E510" s="44"/>
      <c r="F510" s="44"/>
      <c r="G510" s="44"/>
      <c r="H510" s="43"/>
      <c r="I510" s="43"/>
      <c r="J510" s="43"/>
      <c r="K510" s="43"/>
      <c r="L510" s="45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</row>
    <row r="511" spans="1:55" ht="12.75">
      <c r="A511" s="43"/>
      <c r="B511" s="44"/>
      <c r="C511" s="44"/>
      <c r="D511" s="45"/>
      <c r="E511" s="44"/>
      <c r="F511" s="44"/>
      <c r="G511" s="44"/>
      <c r="H511" s="43"/>
      <c r="I511" s="43"/>
      <c r="J511" s="43"/>
      <c r="K511" s="43"/>
      <c r="L511" s="45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</row>
    <row r="512" spans="1:55" ht="12.75">
      <c r="A512" s="43"/>
      <c r="B512" s="44"/>
      <c r="C512" s="44"/>
      <c r="D512" s="45"/>
      <c r="E512" s="44"/>
      <c r="F512" s="44"/>
      <c r="G512" s="44"/>
      <c r="H512" s="43"/>
      <c r="I512" s="43"/>
      <c r="J512" s="43"/>
      <c r="K512" s="43"/>
      <c r="L512" s="45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</row>
    <row r="513" spans="1:55" ht="12.75">
      <c r="A513" s="43"/>
      <c r="B513" s="44"/>
      <c r="C513" s="44"/>
      <c r="D513" s="45"/>
      <c r="E513" s="44"/>
      <c r="F513" s="44"/>
      <c r="G513" s="44"/>
      <c r="H513" s="43"/>
      <c r="I513" s="43"/>
      <c r="J513" s="43"/>
      <c r="K513" s="43"/>
      <c r="L513" s="45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</row>
    <row r="514" spans="1:55" ht="12.75">
      <c r="A514" s="43"/>
      <c r="B514" s="44"/>
      <c r="C514" s="44"/>
      <c r="D514" s="45"/>
      <c r="E514" s="44"/>
      <c r="F514" s="44"/>
      <c r="G514" s="44"/>
      <c r="H514" s="43"/>
      <c r="I514" s="43"/>
      <c r="J514" s="43"/>
      <c r="K514" s="43"/>
      <c r="L514" s="45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</row>
    <row r="515" spans="1:55" ht="12.75">
      <c r="A515" s="43"/>
      <c r="B515" s="44"/>
      <c r="C515" s="44"/>
      <c r="D515" s="45"/>
      <c r="E515" s="44"/>
      <c r="F515" s="44"/>
      <c r="G515" s="44"/>
      <c r="H515" s="43"/>
      <c r="I515" s="43"/>
      <c r="J515" s="43"/>
      <c r="K515" s="43"/>
      <c r="L515" s="45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</row>
    <row r="516" spans="1:55" ht="12.75">
      <c r="A516" s="43"/>
      <c r="B516" s="44"/>
      <c r="C516" s="44"/>
      <c r="D516" s="45"/>
      <c r="E516" s="44"/>
      <c r="F516" s="44"/>
      <c r="G516" s="44"/>
      <c r="H516" s="43"/>
      <c r="I516" s="43"/>
      <c r="J516" s="43"/>
      <c r="K516" s="43"/>
      <c r="L516" s="45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</row>
    <row r="517" spans="1:55" ht="12.75">
      <c r="A517" s="43"/>
      <c r="B517" s="44"/>
      <c r="C517" s="44"/>
      <c r="D517" s="45"/>
      <c r="E517" s="44"/>
      <c r="F517" s="44"/>
      <c r="G517" s="44"/>
      <c r="H517" s="43"/>
      <c r="I517" s="43"/>
      <c r="J517" s="43"/>
      <c r="K517" s="43"/>
      <c r="L517" s="45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</row>
    <row r="518" spans="1:55" ht="12.75">
      <c r="A518" s="43"/>
      <c r="B518" s="44"/>
      <c r="C518" s="44"/>
      <c r="D518" s="45"/>
      <c r="E518" s="44"/>
      <c r="F518" s="44"/>
      <c r="G518" s="44"/>
      <c r="H518" s="43"/>
      <c r="I518" s="43"/>
      <c r="J518" s="43"/>
      <c r="K518" s="43"/>
      <c r="L518" s="45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</row>
    <row r="519" spans="1:55" ht="12.75">
      <c r="A519" s="43"/>
      <c r="B519" s="44"/>
      <c r="C519" s="44"/>
      <c r="D519" s="45"/>
      <c r="E519" s="44"/>
      <c r="F519" s="44"/>
      <c r="G519" s="44"/>
      <c r="H519" s="43"/>
      <c r="I519" s="43"/>
      <c r="J519" s="43"/>
      <c r="K519" s="43"/>
      <c r="L519" s="45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</row>
    <row r="520" spans="1:55" ht="12.75">
      <c r="A520" s="43"/>
      <c r="B520" s="44"/>
      <c r="C520" s="44"/>
      <c r="D520" s="45"/>
      <c r="E520" s="44"/>
      <c r="F520" s="44"/>
      <c r="G520" s="44"/>
      <c r="H520" s="43"/>
      <c r="I520" s="43"/>
      <c r="J520" s="43"/>
      <c r="K520" s="43"/>
      <c r="L520" s="45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</row>
    <row r="521" spans="1:55" ht="12.75">
      <c r="A521" s="43"/>
      <c r="B521" s="44"/>
      <c r="C521" s="44"/>
      <c r="D521" s="45"/>
      <c r="E521" s="44"/>
      <c r="F521" s="44"/>
      <c r="G521" s="44"/>
      <c r="H521" s="43"/>
      <c r="I521" s="43"/>
      <c r="J521" s="43"/>
      <c r="K521" s="43"/>
      <c r="L521" s="45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</row>
    <row r="522" spans="1:55" ht="12.75">
      <c r="A522" s="43"/>
      <c r="B522" s="44"/>
      <c r="C522" s="44"/>
      <c r="D522" s="45"/>
      <c r="E522" s="44"/>
      <c r="F522" s="44"/>
      <c r="G522" s="44"/>
      <c r="H522" s="43"/>
      <c r="I522" s="43"/>
      <c r="J522" s="43"/>
      <c r="K522" s="43"/>
      <c r="L522" s="45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</row>
    <row r="523" spans="1:55" ht="12.75">
      <c r="A523" s="43"/>
      <c r="B523" s="44"/>
      <c r="C523" s="44"/>
      <c r="D523" s="45"/>
      <c r="E523" s="44"/>
      <c r="F523" s="44"/>
      <c r="G523" s="44"/>
      <c r="H523" s="43"/>
      <c r="I523" s="43"/>
      <c r="J523" s="43"/>
      <c r="K523" s="43"/>
      <c r="L523" s="45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</row>
    <row r="524" spans="1:55" ht="12.75">
      <c r="A524" s="43"/>
      <c r="B524" s="44"/>
      <c r="C524" s="44"/>
      <c r="D524" s="45"/>
      <c r="E524" s="44"/>
      <c r="F524" s="44"/>
      <c r="G524" s="44"/>
      <c r="H524" s="43"/>
      <c r="I524" s="43"/>
      <c r="J524" s="43"/>
      <c r="K524" s="43"/>
      <c r="L524" s="45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</row>
    <row r="525" spans="1:55" ht="12.75">
      <c r="A525" s="43"/>
      <c r="B525" s="44"/>
      <c r="C525" s="44"/>
      <c r="D525" s="45"/>
      <c r="E525" s="44"/>
      <c r="F525" s="44"/>
      <c r="G525" s="44"/>
      <c r="H525" s="43"/>
      <c r="I525" s="43"/>
      <c r="J525" s="43"/>
      <c r="K525" s="43"/>
      <c r="L525" s="45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</row>
    <row r="526" spans="1:55" ht="12.75">
      <c r="A526" s="43"/>
      <c r="B526" s="44"/>
      <c r="C526" s="44"/>
      <c r="D526" s="45"/>
      <c r="E526" s="44"/>
      <c r="F526" s="44"/>
      <c r="G526" s="44"/>
      <c r="H526" s="43"/>
      <c r="I526" s="43"/>
      <c r="J526" s="43"/>
      <c r="K526" s="43"/>
      <c r="L526" s="45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</row>
    <row r="527" spans="1:55" ht="12.75">
      <c r="A527" s="43"/>
      <c r="B527" s="44"/>
      <c r="C527" s="44"/>
      <c r="D527" s="45"/>
      <c r="E527" s="44"/>
      <c r="F527" s="44"/>
      <c r="G527" s="44"/>
      <c r="H527" s="43"/>
      <c r="I527" s="43"/>
      <c r="J527" s="43"/>
      <c r="K527" s="43"/>
      <c r="L527" s="45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</row>
    <row r="528" spans="1:55" ht="12.75">
      <c r="A528" s="43"/>
      <c r="B528" s="44"/>
      <c r="C528" s="44"/>
      <c r="D528" s="45"/>
      <c r="E528" s="44"/>
      <c r="F528" s="44"/>
      <c r="G528" s="44"/>
      <c r="H528" s="43"/>
      <c r="I528" s="43"/>
      <c r="J528" s="43"/>
      <c r="K528" s="43"/>
      <c r="L528" s="45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</row>
    <row r="529" spans="1:55" ht="12.75">
      <c r="A529" s="43"/>
      <c r="B529" s="44"/>
      <c r="C529" s="44"/>
      <c r="D529" s="45"/>
      <c r="E529" s="44"/>
      <c r="F529" s="44"/>
      <c r="G529" s="44"/>
      <c r="H529" s="43"/>
      <c r="I529" s="43"/>
      <c r="J529" s="43"/>
      <c r="K529" s="43"/>
      <c r="L529" s="45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</row>
    <row r="530" spans="1:55" ht="12.75">
      <c r="A530" s="43"/>
      <c r="B530" s="44"/>
      <c r="C530" s="44"/>
      <c r="D530" s="45"/>
      <c r="E530" s="44"/>
      <c r="F530" s="44"/>
      <c r="G530" s="44"/>
      <c r="H530" s="43"/>
      <c r="I530" s="43"/>
      <c r="J530" s="43"/>
      <c r="K530" s="43"/>
      <c r="L530" s="45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</row>
    <row r="531" spans="1:55" ht="12.75">
      <c r="A531" s="43"/>
      <c r="B531" s="44"/>
      <c r="C531" s="44"/>
      <c r="D531" s="45"/>
      <c r="E531" s="44"/>
      <c r="F531" s="44"/>
      <c r="G531" s="44"/>
      <c r="H531" s="43"/>
      <c r="I531" s="43"/>
      <c r="J531" s="43"/>
      <c r="K531" s="43"/>
      <c r="L531" s="45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</row>
    <row r="532" spans="1:55" ht="12.75">
      <c r="A532" s="43"/>
      <c r="B532" s="44"/>
      <c r="C532" s="44"/>
      <c r="D532" s="45"/>
      <c r="E532" s="44"/>
      <c r="F532" s="44"/>
      <c r="G532" s="44"/>
      <c r="H532" s="43"/>
      <c r="I532" s="43"/>
      <c r="J532" s="43"/>
      <c r="K532" s="43"/>
      <c r="L532" s="45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</row>
    <row r="533" spans="1:55" ht="12.75">
      <c r="A533" s="43"/>
      <c r="B533" s="44"/>
      <c r="C533" s="44"/>
      <c r="D533" s="45"/>
      <c r="E533" s="44"/>
      <c r="F533" s="44"/>
      <c r="G533" s="44"/>
      <c r="H533" s="43"/>
      <c r="I533" s="43"/>
      <c r="J533" s="43"/>
      <c r="K533" s="43"/>
      <c r="L533" s="45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</row>
    <row r="534" spans="1:55" ht="12.75">
      <c r="A534" s="43"/>
      <c r="B534" s="44"/>
      <c r="C534" s="44"/>
      <c r="D534" s="45"/>
      <c r="E534" s="44"/>
      <c r="F534" s="44"/>
      <c r="G534" s="44"/>
      <c r="H534" s="43"/>
      <c r="I534" s="43"/>
      <c r="J534" s="43"/>
      <c r="K534" s="43"/>
      <c r="L534" s="45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</row>
    <row r="535" spans="1:55" ht="12.75">
      <c r="A535" s="43"/>
      <c r="B535" s="44"/>
      <c r="C535" s="44"/>
      <c r="D535" s="45"/>
      <c r="E535" s="44"/>
      <c r="F535" s="44"/>
      <c r="G535" s="44"/>
      <c r="H535" s="43"/>
      <c r="I535" s="43"/>
      <c r="J535" s="43"/>
      <c r="K535" s="43"/>
      <c r="L535" s="45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</row>
    <row r="536" spans="1:55" ht="12.75">
      <c r="A536" s="43"/>
      <c r="B536" s="44"/>
      <c r="C536" s="44"/>
      <c r="D536" s="45"/>
      <c r="E536" s="44"/>
      <c r="F536" s="44"/>
      <c r="G536" s="44"/>
      <c r="H536" s="43"/>
      <c r="I536" s="43"/>
      <c r="J536" s="43"/>
      <c r="K536" s="43"/>
      <c r="L536" s="45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</row>
    <row r="537" spans="1:55" ht="12.75">
      <c r="A537" s="43"/>
      <c r="B537" s="44"/>
      <c r="C537" s="44"/>
      <c r="D537" s="45"/>
      <c r="E537" s="44"/>
      <c r="F537" s="44"/>
      <c r="G537" s="44"/>
      <c r="H537" s="43"/>
      <c r="I537" s="43"/>
      <c r="J537" s="43"/>
      <c r="K537" s="43"/>
      <c r="L537" s="45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</row>
    <row r="538" spans="1:55" ht="12.75">
      <c r="A538" s="43"/>
      <c r="B538" s="44"/>
      <c r="C538" s="44"/>
      <c r="D538" s="45"/>
      <c r="E538" s="44"/>
      <c r="F538" s="44"/>
      <c r="G538" s="44"/>
      <c r="H538" s="43"/>
      <c r="I538" s="43"/>
      <c r="J538" s="43"/>
      <c r="K538" s="43"/>
      <c r="L538" s="45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</row>
    <row r="539" spans="1:55" ht="12.75">
      <c r="A539" s="43"/>
      <c r="B539" s="44"/>
      <c r="C539" s="44"/>
      <c r="D539" s="45"/>
      <c r="E539" s="44"/>
      <c r="F539" s="44"/>
      <c r="G539" s="44"/>
      <c r="H539" s="43"/>
      <c r="I539" s="43"/>
      <c r="J539" s="43"/>
      <c r="K539" s="43"/>
      <c r="L539" s="45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</row>
    <row r="540" spans="1:55" ht="12.75">
      <c r="A540" s="43"/>
      <c r="B540" s="44"/>
      <c r="C540" s="44"/>
      <c r="D540" s="45"/>
      <c r="E540" s="44"/>
      <c r="F540" s="44"/>
      <c r="G540" s="44"/>
      <c r="H540" s="43"/>
      <c r="I540" s="43"/>
      <c r="J540" s="43"/>
      <c r="K540" s="43"/>
      <c r="L540" s="45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</row>
    <row r="541" spans="1:55" ht="12.75">
      <c r="A541" s="43"/>
      <c r="B541" s="44"/>
      <c r="C541" s="44"/>
      <c r="D541" s="45"/>
      <c r="E541" s="44"/>
      <c r="F541" s="44"/>
      <c r="G541" s="44"/>
      <c r="H541" s="43"/>
      <c r="I541" s="43"/>
      <c r="J541" s="43"/>
      <c r="K541" s="43"/>
      <c r="L541" s="45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</row>
    <row r="542" spans="1:55" ht="12.75">
      <c r="A542" s="43"/>
      <c r="B542" s="44"/>
      <c r="C542" s="44"/>
      <c r="D542" s="45"/>
      <c r="E542" s="44"/>
      <c r="F542" s="44"/>
      <c r="G542" s="44"/>
      <c r="H542" s="43"/>
      <c r="I542" s="43"/>
      <c r="J542" s="43"/>
      <c r="K542" s="43"/>
      <c r="L542" s="45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</row>
    <row r="543" spans="1:55" ht="12.75">
      <c r="A543" s="43"/>
      <c r="B543" s="44"/>
      <c r="C543" s="44"/>
      <c r="D543" s="45"/>
      <c r="E543" s="44"/>
      <c r="F543" s="44"/>
      <c r="G543" s="44"/>
      <c r="H543" s="43"/>
      <c r="I543" s="43"/>
      <c r="J543" s="43"/>
      <c r="K543" s="43"/>
      <c r="L543" s="45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</row>
    <row r="544" spans="1:55" ht="12.75">
      <c r="A544" s="43"/>
      <c r="B544" s="44"/>
      <c r="C544" s="44"/>
      <c r="D544" s="45"/>
      <c r="E544" s="44"/>
      <c r="F544" s="44"/>
      <c r="G544" s="44"/>
      <c r="H544" s="43"/>
      <c r="I544" s="43"/>
      <c r="J544" s="43"/>
      <c r="K544" s="43"/>
      <c r="L544" s="45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</row>
    <row r="545" spans="1:55" ht="12.75">
      <c r="A545" s="43"/>
      <c r="B545" s="44"/>
      <c r="C545" s="44"/>
      <c r="D545" s="45"/>
      <c r="E545" s="44"/>
      <c r="F545" s="44"/>
      <c r="G545" s="44"/>
      <c r="H545" s="43"/>
      <c r="I545" s="43"/>
      <c r="J545" s="43"/>
      <c r="K545" s="43"/>
      <c r="L545" s="45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</row>
    <row r="546" spans="1:55" ht="12.75">
      <c r="A546" s="43"/>
      <c r="B546" s="44"/>
      <c r="C546" s="44"/>
      <c r="D546" s="45"/>
      <c r="E546" s="44"/>
      <c r="F546" s="44"/>
      <c r="G546" s="44"/>
      <c r="H546" s="43"/>
      <c r="I546" s="43"/>
      <c r="J546" s="43"/>
      <c r="K546" s="43"/>
      <c r="L546" s="45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</row>
    <row r="547" spans="1:55" ht="12.75">
      <c r="A547" s="43"/>
      <c r="B547" s="44"/>
      <c r="C547" s="44"/>
      <c r="D547" s="45"/>
      <c r="E547" s="44"/>
      <c r="F547" s="44"/>
      <c r="G547" s="44"/>
      <c r="H547" s="43"/>
      <c r="I547" s="43"/>
      <c r="J547" s="43"/>
      <c r="K547" s="43"/>
      <c r="L547" s="45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</row>
    <row r="548" spans="1:55" ht="12.75">
      <c r="A548" s="43"/>
      <c r="B548" s="44"/>
      <c r="C548" s="44"/>
      <c r="D548" s="45"/>
      <c r="E548" s="44"/>
      <c r="F548" s="44"/>
      <c r="G548" s="44"/>
      <c r="H548" s="43"/>
      <c r="I548" s="43"/>
      <c r="J548" s="43"/>
      <c r="K548" s="43"/>
      <c r="L548" s="45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</row>
    <row r="549" spans="1:55" ht="12.75">
      <c r="A549" s="43"/>
      <c r="B549" s="44"/>
      <c r="C549" s="44"/>
      <c r="D549" s="45"/>
      <c r="E549" s="44"/>
      <c r="F549" s="44"/>
      <c r="G549" s="44"/>
      <c r="H549" s="43"/>
      <c r="I549" s="43"/>
      <c r="J549" s="43"/>
      <c r="K549" s="43"/>
      <c r="L549" s="45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</row>
    <row r="550" spans="1:55" ht="12.75">
      <c r="A550" s="43"/>
      <c r="B550" s="44"/>
      <c r="C550" s="44"/>
      <c r="D550" s="45"/>
      <c r="E550" s="44"/>
      <c r="F550" s="44"/>
      <c r="G550" s="44"/>
      <c r="H550" s="43"/>
      <c r="I550" s="43"/>
      <c r="J550" s="43"/>
      <c r="K550" s="43"/>
      <c r="L550" s="45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</row>
    <row r="551" spans="1:55" ht="12.75">
      <c r="A551" s="43"/>
      <c r="B551" s="44"/>
      <c r="C551" s="44"/>
      <c r="D551" s="45"/>
      <c r="E551" s="44"/>
      <c r="F551" s="44"/>
      <c r="G551" s="44"/>
      <c r="H551" s="43"/>
      <c r="I551" s="43"/>
      <c r="J551" s="43"/>
      <c r="K551" s="43"/>
      <c r="L551" s="45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</row>
    <row r="552" spans="1:55" ht="12.75">
      <c r="A552" s="43"/>
      <c r="B552" s="44"/>
      <c r="C552" s="44"/>
      <c r="D552" s="45"/>
      <c r="E552" s="44"/>
      <c r="F552" s="44"/>
      <c r="G552" s="44"/>
      <c r="H552" s="43"/>
      <c r="I552" s="43"/>
      <c r="J552" s="43"/>
      <c r="K552" s="43"/>
      <c r="L552" s="45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</row>
    <row r="553" spans="1:55" ht="12.75">
      <c r="A553" s="43"/>
      <c r="B553" s="44"/>
      <c r="C553" s="44"/>
      <c r="D553" s="45"/>
      <c r="E553" s="44"/>
      <c r="F553" s="44"/>
      <c r="G553" s="44"/>
      <c r="H553" s="43"/>
      <c r="I553" s="43"/>
      <c r="J553" s="43"/>
      <c r="K553" s="43"/>
      <c r="L553" s="45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</row>
    <row r="554" spans="1:55" ht="12.75">
      <c r="A554" s="43"/>
      <c r="B554" s="44"/>
      <c r="C554" s="44"/>
      <c r="D554" s="45"/>
      <c r="E554" s="44"/>
      <c r="F554" s="44"/>
      <c r="G554" s="44"/>
      <c r="H554" s="43"/>
      <c r="I554" s="43"/>
      <c r="J554" s="43"/>
      <c r="K554" s="43"/>
      <c r="L554" s="45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</row>
    <row r="555" spans="1:55" ht="12.75">
      <c r="A555" s="43"/>
      <c r="B555" s="44"/>
      <c r="C555" s="44"/>
      <c r="D555" s="45"/>
      <c r="E555" s="44"/>
      <c r="F555" s="44"/>
      <c r="G555" s="44"/>
      <c r="H555" s="43"/>
      <c r="I555" s="43"/>
      <c r="J555" s="43"/>
      <c r="K555" s="43"/>
      <c r="L555" s="45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</row>
    <row r="556" spans="1:55" ht="12.75">
      <c r="A556" s="43"/>
      <c r="B556" s="44"/>
      <c r="C556" s="44"/>
      <c r="D556" s="45"/>
      <c r="E556" s="44"/>
      <c r="F556" s="44"/>
      <c r="G556" s="44"/>
      <c r="H556" s="43"/>
      <c r="I556" s="43"/>
      <c r="J556" s="43"/>
      <c r="K556" s="43"/>
      <c r="L556" s="45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</row>
    <row r="557" spans="1:55" ht="12.75">
      <c r="A557" s="43"/>
      <c r="B557" s="44"/>
      <c r="C557" s="44"/>
      <c r="D557" s="45"/>
      <c r="E557" s="44"/>
      <c r="F557" s="44"/>
      <c r="G557" s="44"/>
      <c r="H557" s="43"/>
      <c r="I557" s="43"/>
      <c r="J557" s="43"/>
      <c r="K557" s="43"/>
      <c r="L557" s="45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</row>
    <row r="558" spans="1:55" ht="12.75">
      <c r="A558" s="43"/>
      <c r="B558" s="44"/>
      <c r="C558" s="44"/>
      <c r="D558" s="45"/>
      <c r="E558" s="44"/>
      <c r="F558" s="44"/>
      <c r="G558" s="44"/>
      <c r="H558" s="43"/>
      <c r="I558" s="43"/>
      <c r="J558" s="43"/>
      <c r="K558" s="43"/>
      <c r="L558" s="45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</row>
    <row r="559" spans="1:55" ht="12.75">
      <c r="A559" s="43"/>
      <c r="B559" s="44"/>
      <c r="C559" s="44"/>
      <c r="D559" s="45"/>
      <c r="E559" s="44"/>
      <c r="F559" s="44"/>
      <c r="G559" s="44"/>
      <c r="H559" s="43"/>
      <c r="I559" s="43"/>
      <c r="J559" s="43"/>
      <c r="K559" s="43"/>
      <c r="L559" s="45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</row>
    <row r="560" spans="1:55" ht="12.75">
      <c r="A560" s="43"/>
      <c r="B560" s="44"/>
      <c r="C560" s="44"/>
      <c r="D560" s="45"/>
      <c r="E560" s="44"/>
      <c r="F560" s="44"/>
      <c r="G560" s="44"/>
      <c r="H560" s="43"/>
      <c r="I560" s="43"/>
      <c r="J560" s="43"/>
      <c r="K560" s="43"/>
      <c r="L560" s="45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</row>
    <row r="561" spans="1:55" ht="12.75">
      <c r="A561" s="43"/>
      <c r="B561" s="44"/>
      <c r="C561" s="44"/>
      <c r="D561" s="45"/>
      <c r="E561" s="44"/>
      <c r="F561" s="44"/>
      <c r="G561" s="44"/>
      <c r="H561" s="43"/>
      <c r="I561" s="43"/>
      <c r="J561" s="43"/>
      <c r="K561" s="43"/>
      <c r="L561" s="45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</row>
    <row r="562" spans="1:55" ht="12.75">
      <c r="A562" s="43"/>
      <c r="B562" s="44"/>
      <c r="C562" s="44"/>
      <c r="D562" s="45"/>
      <c r="E562" s="44"/>
      <c r="F562" s="44"/>
      <c r="G562" s="44"/>
      <c r="H562" s="43"/>
      <c r="I562" s="43"/>
      <c r="J562" s="43"/>
      <c r="K562" s="43"/>
      <c r="L562" s="45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</row>
    <row r="563" spans="1:55" ht="12.75">
      <c r="A563" s="43"/>
      <c r="B563" s="44"/>
      <c r="C563" s="44"/>
      <c r="D563" s="45"/>
      <c r="E563" s="44"/>
      <c r="F563" s="44"/>
      <c r="G563" s="44"/>
      <c r="H563" s="43"/>
      <c r="I563" s="43"/>
      <c r="J563" s="43"/>
      <c r="K563" s="43"/>
      <c r="L563" s="45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</row>
    <row r="564" spans="1:55" ht="12.75">
      <c r="A564" s="43"/>
      <c r="B564" s="44"/>
      <c r="C564" s="44"/>
      <c r="D564" s="45"/>
      <c r="E564" s="44"/>
      <c r="F564" s="44"/>
      <c r="G564" s="44"/>
      <c r="H564" s="43"/>
      <c r="I564" s="43"/>
      <c r="J564" s="43"/>
      <c r="K564" s="43"/>
      <c r="L564" s="45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</row>
    <row r="565" spans="1:55" ht="12.75">
      <c r="A565" s="43"/>
      <c r="B565" s="44"/>
      <c r="C565" s="44"/>
      <c r="D565" s="45"/>
      <c r="E565" s="44"/>
      <c r="F565" s="44"/>
      <c r="G565" s="44"/>
      <c r="H565" s="43"/>
      <c r="I565" s="43"/>
      <c r="J565" s="43"/>
      <c r="K565" s="43"/>
      <c r="L565" s="45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</row>
    <row r="566" spans="1:55" ht="12.75">
      <c r="A566" s="43"/>
      <c r="B566" s="44"/>
      <c r="C566" s="44"/>
      <c r="D566" s="45"/>
      <c r="E566" s="44"/>
      <c r="F566" s="44"/>
      <c r="G566" s="44"/>
      <c r="H566" s="43"/>
      <c r="I566" s="43"/>
      <c r="J566" s="43"/>
      <c r="K566" s="43"/>
      <c r="L566" s="45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</row>
    <row r="567" spans="1:55" ht="12.75">
      <c r="A567" s="43"/>
      <c r="B567" s="44"/>
      <c r="C567" s="44"/>
      <c r="D567" s="45"/>
      <c r="E567" s="44"/>
      <c r="F567" s="44"/>
      <c r="G567" s="44"/>
      <c r="H567" s="43"/>
      <c r="I567" s="43"/>
      <c r="J567" s="43"/>
      <c r="K567" s="43"/>
      <c r="L567" s="45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J22" sqref="J22"/>
    </sheetView>
  </sheetViews>
  <sheetFormatPr defaultColWidth="9.140625" defaultRowHeight="12.75"/>
  <cols>
    <col min="1" max="1" width="16.57421875" style="7" customWidth="1"/>
    <col min="2" max="2" width="12.7109375" style="7" bestFit="1" customWidth="1"/>
    <col min="3" max="3" width="17.57421875" style="0" bestFit="1" customWidth="1"/>
    <col min="4" max="4" width="16.421875" style="0" customWidth="1"/>
    <col min="5" max="5" width="14.8515625" style="0" bestFit="1" customWidth="1"/>
    <col min="6" max="6" width="11.8515625" style="0" bestFit="1" customWidth="1"/>
    <col min="7" max="7" width="13.00390625" style="0" customWidth="1"/>
    <col min="8" max="9" width="11.57421875" style="0" customWidth="1"/>
    <col min="11" max="11" width="11.57421875" style="0" customWidth="1"/>
    <col min="12" max="12" width="11.28125" style="0" customWidth="1"/>
  </cols>
  <sheetData>
    <row r="1" spans="1:13" ht="12.75">
      <c r="A1" s="2"/>
      <c r="B1" s="5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102</v>
      </c>
      <c r="K1" t="s">
        <v>37</v>
      </c>
      <c r="M1" t="s">
        <v>38</v>
      </c>
    </row>
    <row r="2" spans="1:15" ht="12.75">
      <c r="A2" s="6"/>
      <c r="B2" s="4" t="s">
        <v>17</v>
      </c>
      <c r="C2" t="s">
        <v>18</v>
      </c>
      <c r="D2" t="s">
        <v>20</v>
      </c>
      <c r="E2" t="s">
        <v>21</v>
      </c>
      <c r="F2" t="s">
        <v>39</v>
      </c>
      <c r="G2" t="s">
        <v>30</v>
      </c>
      <c r="K2" t="s">
        <v>40</v>
      </c>
      <c r="L2" t="s">
        <v>41</v>
      </c>
      <c r="M2" t="s">
        <v>20</v>
      </c>
      <c r="N2" t="s">
        <v>60</v>
      </c>
      <c r="O2" t="s">
        <v>41</v>
      </c>
    </row>
    <row r="3" spans="1:15" ht="12.75">
      <c r="A3" s="16" t="s">
        <v>11</v>
      </c>
      <c r="B3" s="5">
        <v>392796</v>
      </c>
      <c r="C3" s="1">
        <v>21733000000</v>
      </c>
      <c r="D3" s="1">
        <f aca="true" t="shared" si="0" ref="D3:D35">C3/B3</f>
        <v>55328.974836810965</v>
      </c>
      <c r="E3" s="1">
        <v>37764</v>
      </c>
      <c r="F3" s="1">
        <v>109665</v>
      </c>
      <c r="G3" s="17">
        <f>D3/F3</f>
        <v>0.5045271949738838</v>
      </c>
      <c r="H3" s="17"/>
      <c r="I3" s="17"/>
      <c r="J3" s="8"/>
      <c r="K3" s="8">
        <v>55859</v>
      </c>
      <c r="L3" s="11">
        <v>111549.03</v>
      </c>
      <c r="M3">
        <f aca="true" t="shared" si="1" ref="M3:M35">D3/K3</f>
        <v>0.9905113739381473</v>
      </c>
      <c r="N3" s="13">
        <f aca="true" t="shared" si="2" ref="N3:N35">E3/K3</f>
        <v>0.6760593637551693</v>
      </c>
      <c r="O3">
        <f aca="true" t="shared" si="3" ref="O3:O35">F3/L3</f>
        <v>0.9831102968802149</v>
      </c>
    </row>
    <row r="4" spans="1:15" ht="12.75">
      <c r="A4" s="8" t="s">
        <v>0</v>
      </c>
      <c r="B4" s="5">
        <v>853744</v>
      </c>
      <c r="C4" s="1">
        <v>3923011000000</v>
      </c>
      <c r="D4" s="1">
        <f t="shared" si="0"/>
        <v>4595067.139564085</v>
      </c>
      <c r="E4" s="1">
        <v>4342347</v>
      </c>
      <c r="F4" s="1">
        <v>63612</v>
      </c>
      <c r="G4" s="17">
        <f aca="true" t="shared" si="4" ref="G4:G35">D4/F4</f>
        <v>72.23585392007931</v>
      </c>
      <c r="H4" s="17"/>
      <c r="I4" s="17"/>
      <c r="J4" s="8"/>
      <c r="K4" s="8">
        <v>4601187</v>
      </c>
      <c r="L4" s="11">
        <v>63082.12</v>
      </c>
      <c r="M4">
        <f t="shared" si="1"/>
        <v>0.9986699387710356</v>
      </c>
      <c r="N4">
        <f t="shared" si="2"/>
        <v>0.9437449510311143</v>
      </c>
      <c r="O4">
        <f t="shared" si="3"/>
        <v>1.008399844520127</v>
      </c>
    </row>
    <row r="5" spans="1:15" ht="12.75">
      <c r="A5" s="16" t="s">
        <v>12</v>
      </c>
      <c r="B5" s="5">
        <v>3707394</v>
      </c>
      <c r="C5" s="1">
        <v>575217000000</v>
      </c>
      <c r="D5" s="1">
        <f t="shared" si="0"/>
        <v>155153.99765981172</v>
      </c>
      <c r="E5" s="1">
        <v>137193</v>
      </c>
      <c r="F5" s="1">
        <v>23818</v>
      </c>
      <c r="G5" s="17">
        <f t="shared" si="4"/>
        <v>6.514148864716253</v>
      </c>
      <c r="H5" s="17"/>
      <c r="I5" s="17"/>
      <c r="J5" s="8"/>
      <c r="K5" s="8">
        <v>99645</v>
      </c>
      <c r="L5" s="11">
        <v>23468.12</v>
      </c>
      <c r="M5" s="12">
        <f t="shared" si="1"/>
        <v>1.5570675664590468</v>
      </c>
      <c r="N5" s="13">
        <f t="shared" si="2"/>
        <v>1.3768177028451</v>
      </c>
      <c r="O5">
        <f t="shared" si="3"/>
        <v>1.0149087357657964</v>
      </c>
    </row>
    <row r="6" spans="1:15" ht="12.75">
      <c r="A6" s="8" t="s">
        <v>48</v>
      </c>
      <c r="B6" s="5">
        <v>582074</v>
      </c>
      <c r="C6" s="1">
        <v>982400000000</v>
      </c>
      <c r="D6" s="1">
        <f t="shared" si="0"/>
        <v>1687757.9139422136</v>
      </c>
      <c r="E6" s="1">
        <v>1667500</v>
      </c>
      <c r="F6" s="1">
        <v>3338</v>
      </c>
      <c r="G6" s="17">
        <f t="shared" si="4"/>
        <v>505.6195068730418</v>
      </c>
      <c r="H6" s="17"/>
      <c r="I6" s="17"/>
      <c r="J6" s="8"/>
      <c r="K6" s="8">
        <v>1770426</v>
      </c>
      <c r="L6" s="11">
        <v>3467.67</v>
      </c>
      <c r="M6">
        <f t="shared" si="1"/>
        <v>0.953306104825739</v>
      </c>
      <c r="N6">
        <f t="shared" si="2"/>
        <v>0.9418637096382453</v>
      </c>
      <c r="O6">
        <f t="shared" si="3"/>
        <v>0.9626060149898923</v>
      </c>
    </row>
    <row r="7" spans="1:15" ht="12.75">
      <c r="A7" s="8" t="s">
        <v>49</v>
      </c>
      <c r="B7" s="5">
        <v>531241</v>
      </c>
      <c r="C7" s="1">
        <v>827839000000</v>
      </c>
      <c r="D7" s="1">
        <f t="shared" si="0"/>
        <v>1558311.576101995</v>
      </c>
      <c r="E7" s="1">
        <v>1439291</v>
      </c>
      <c r="F7" s="1">
        <v>25978</v>
      </c>
      <c r="G7" s="17">
        <f t="shared" si="4"/>
        <v>59.985817849795794</v>
      </c>
      <c r="H7" s="17"/>
      <c r="I7" s="17"/>
      <c r="J7" s="8"/>
      <c r="K7" s="8">
        <v>1503800</v>
      </c>
      <c r="L7" s="11">
        <v>25897.69</v>
      </c>
      <c r="M7">
        <f t="shared" si="1"/>
        <v>1.0362492193789035</v>
      </c>
      <c r="N7">
        <f t="shared" si="2"/>
        <v>0.9571026732278228</v>
      </c>
      <c r="O7">
        <f t="shared" si="3"/>
        <v>1.0031010487807988</v>
      </c>
    </row>
    <row r="8" spans="1:15" ht="12.75">
      <c r="A8" s="8" t="s">
        <v>51</v>
      </c>
      <c r="B8" s="5">
        <v>524721</v>
      </c>
      <c r="C8" s="1">
        <v>670113000000</v>
      </c>
      <c r="D8" s="1">
        <f t="shared" si="0"/>
        <v>1277084.3934205035</v>
      </c>
      <c r="E8" s="1">
        <v>1174031</v>
      </c>
      <c r="F8" s="1">
        <v>23189</v>
      </c>
      <c r="G8" s="17">
        <f t="shared" si="4"/>
        <v>55.07285322439534</v>
      </c>
      <c r="H8" s="17"/>
      <c r="I8" s="17"/>
      <c r="J8" s="8"/>
      <c r="K8" s="8">
        <v>1308294</v>
      </c>
      <c r="L8" s="11">
        <v>23487.4</v>
      </c>
      <c r="M8">
        <f t="shared" si="1"/>
        <v>0.9761448064582605</v>
      </c>
      <c r="N8">
        <f t="shared" si="2"/>
        <v>0.8973755134549268</v>
      </c>
      <c r="O8">
        <f t="shared" si="3"/>
        <v>0.9872953157863364</v>
      </c>
    </row>
    <row r="9" spans="1:15" ht="12.75">
      <c r="A9" s="8" t="s">
        <v>1</v>
      </c>
      <c r="B9" s="5">
        <v>542941</v>
      </c>
      <c r="C9" s="1">
        <v>529434000000</v>
      </c>
      <c r="D9" s="1">
        <f t="shared" si="0"/>
        <v>975122.527125415</v>
      </c>
      <c r="E9" s="1">
        <v>925358</v>
      </c>
      <c r="F9" s="1">
        <v>7888</v>
      </c>
      <c r="G9" s="17">
        <f t="shared" si="4"/>
        <v>123.62101003111245</v>
      </c>
      <c r="H9" s="17"/>
      <c r="I9" s="17"/>
      <c r="J9" s="8"/>
      <c r="K9" s="8">
        <v>930623</v>
      </c>
      <c r="L9" s="11">
        <v>7942.09</v>
      </c>
      <c r="M9">
        <f t="shared" si="1"/>
        <v>1.0478169217023596</v>
      </c>
      <c r="N9">
        <f t="shared" si="2"/>
        <v>0.9943424995943577</v>
      </c>
      <c r="O9">
        <f t="shared" si="3"/>
        <v>0.993189450132144</v>
      </c>
    </row>
    <row r="10" spans="1:15" ht="12.75">
      <c r="A10" s="16" t="s">
        <v>47</v>
      </c>
      <c r="B10" s="5">
        <v>459654</v>
      </c>
      <c r="C10" s="1">
        <v>157242000000</v>
      </c>
      <c r="D10" s="1">
        <f t="shared" si="0"/>
        <v>342087.7442598128</v>
      </c>
      <c r="E10" s="1">
        <v>311464</v>
      </c>
      <c r="F10" s="1">
        <v>88965</v>
      </c>
      <c r="G10" s="17">
        <f t="shared" si="4"/>
        <v>3.8451946749824404</v>
      </c>
      <c r="H10" s="17"/>
      <c r="I10" s="17"/>
      <c r="J10" s="8"/>
      <c r="K10" s="8">
        <v>322430</v>
      </c>
      <c r="L10" s="11">
        <v>89887.02</v>
      </c>
      <c r="M10">
        <f t="shared" si="1"/>
        <v>1.0609674790181212</v>
      </c>
      <c r="N10">
        <f t="shared" si="2"/>
        <v>0.9659895171044878</v>
      </c>
      <c r="O10">
        <f t="shared" si="3"/>
        <v>0.9897424566973073</v>
      </c>
    </row>
    <row r="11" spans="1:15" ht="12.75">
      <c r="A11" s="8" t="s">
        <v>13</v>
      </c>
      <c r="B11" s="5">
        <v>1422273</v>
      </c>
      <c r="C11" s="1">
        <v>298060000000</v>
      </c>
      <c r="D11" s="1">
        <f t="shared" si="0"/>
        <v>209565.95534050075</v>
      </c>
      <c r="E11" s="1">
        <v>158149</v>
      </c>
      <c r="F11" s="1">
        <v>44640</v>
      </c>
      <c r="G11" s="17">
        <f t="shared" si="4"/>
        <v>4.694577852609783</v>
      </c>
      <c r="H11" s="17"/>
      <c r="I11" s="17"/>
      <c r="J11" s="8"/>
      <c r="K11" s="8">
        <v>184649</v>
      </c>
      <c r="L11" s="11">
        <v>44773.8</v>
      </c>
      <c r="M11">
        <f t="shared" si="1"/>
        <v>1.1349422706892578</v>
      </c>
      <c r="N11" s="13">
        <f t="shared" si="2"/>
        <v>0.8564844651203093</v>
      </c>
      <c r="O11">
        <f t="shared" si="3"/>
        <v>0.9970116452032215</v>
      </c>
    </row>
    <row r="12" spans="1:15" ht="12.75">
      <c r="A12" s="8" t="s">
        <v>2</v>
      </c>
      <c r="B12" s="5">
        <v>338451</v>
      </c>
      <c r="C12" s="1">
        <v>357542000000</v>
      </c>
      <c r="D12" s="1">
        <f t="shared" si="0"/>
        <v>1056406.9835810796</v>
      </c>
      <c r="E12" s="1">
        <v>979231</v>
      </c>
      <c r="F12" s="1">
        <v>29308</v>
      </c>
      <c r="G12" s="17">
        <f t="shared" si="4"/>
        <v>36.04500421663299</v>
      </c>
      <c r="H12" s="17"/>
      <c r="I12" s="17"/>
      <c r="J12" s="8"/>
      <c r="K12" s="8">
        <v>962421</v>
      </c>
      <c r="L12" s="11">
        <v>28599.54</v>
      </c>
      <c r="M12">
        <f t="shared" si="1"/>
        <v>1.0976557905335396</v>
      </c>
      <c r="N12">
        <f t="shared" si="2"/>
        <v>1.0174663686681815</v>
      </c>
      <c r="O12">
        <f t="shared" si="3"/>
        <v>1.0247717270977086</v>
      </c>
    </row>
    <row r="13" spans="1:15" ht="12.75">
      <c r="A13" s="8" t="s">
        <v>3</v>
      </c>
      <c r="B13" s="5">
        <v>474660</v>
      </c>
      <c r="C13" s="1">
        <v>377598000000</v>
      </c>
      <c r="D13" s="1">
        <f t="shared" si="0"/>
        <v>795512.5774238402</v>
      </c>
      <c r="E13" s="1">
        <v>729634</v>
      </c>
      <c r="F13" s="1">
        <v>22905</v>
      </c>
      <c r="G13" s="17">
        <f t="shared" si="4"/>
        <v>34.73095732040341</v>
      </c>
      <c r="H13" s="17"/>
      <c r="I13" s="17"/>
      <c r="J13" s="8"/>
      <c r="K13" s="8">
        <v>830630</v>
      </c>
      <c r="L13" s="11">
        <v>22816.53</v>
      </c>
      <c r="M13">
        <f t="shared" si="1"/>
        <v>0.9577219428913477</v>
      </c>
      <c r="N13" s="13">
        <f t="shared" si="2"/>
        <v>0.8784103632182801</v>
      </c>
      <c r="O13">
        <f t="shared" si="3"/>
        <v>1.003877452005191</v>
      </c>
    </row>
    <row r="14" spans="1:15" ht="12.75">
      <c r="A14" s="8" t="s">
        <v>44</v>
      </c>
      <c r="B14" s="5">
        <v>333714</v>
      </c>
      <c r="C14" s="1">
        <v>133401000000</v>
      </c>
      <c r="D14" s="1">
        <f t="shared" si="0"/>
        <v>399746.48950898077</v>
      </c>
      <c r="E14" s="1">
        <v>338160</v>
      </c>
      <c r="F14" s="1">
        <v>46530</v>
      </c>
      <c r="G14" s="17">
        <f t="shared" si="4"/>
        <v>8.591156017816049</v>
      </c>
      <c r="H14" s="17"/>
      <c r="I14" s="17"/>
      <c r="J14" s="8"/>
      <c r="K14" s="8">
        <v>363180</v>
      </c>
      <c r="L14" s="11">
        <v>45867.05</v>
      </c>
      <c r="M14">
        <f t="shared" si="1"/>
        <v>1.1006842048267547</v>
      </c>
      <c r="N14">
        <f t="shared" si="2"/>
        <v>0.9311085412192301</v>
      </c>
      <c r="O14">
        <f t="shared" si="3"/>
        <v>1.0144537309462893</v>
      </c>
    </row>
    <row r="15" spans="1:15" ht="12.75">
      <c r="A15" s="8" t="s">
        <v>46</v>
      </c>
      <c r="B15" s="5">
        <v>389246</v>
      </c>
      <c r="C15" s="1">
        <v>455279000000</v>
      </c>
      <c r="D15" s="1">
        <f t="shared" si="0"/>
        <v>1169643.3617814954</v>
      </c>
      <c r="E15" s="1">
        <v>1088087</v>
      </c>
      <c r="F15" s="1">
        <v>25020</v>
      </c>
      <c r="G15" s="17">
        <f t="shared" si="4"/>
        <v>46.748335802617724</v>
      </c>
      <c r="H15" s="17"/>
      <c r="I15" s="17"/>
      <c r="J15" s="8"/>
      <c r="K15" s="8">
        <v>1151380</v>
      </c>
      <c r="L15" s="11">
        <v>25219.03</v>
      </c>
      <c r="M15">
        <f t="shared" si="1"/>
        <v>1.015862149578328</v>
      </c>
      <c r="N15">
        <f t="shared" si="2"/>
        <v>0.9450285744063646</v>
      </c>
      <c r="O15">
        <f t="shared" si="3"/>
        <v>0.9921079438820606</v>
      </c>
    </row>
    <row r="16" spans="1:15" ht="12.75">
      <c r="A16" s="8" t="s">
        <v>52</v>
      </c>
      <c r="B16" s="5">
        <v>738538</v>
      </c>
      <c r="C16" s="1">
        <v>1259617000000</v>
      </c>
      <c r="D16" s="1">
        <f t="shared" si="0"/>
        <v>1705554.758184413</v>
      </c>
      <c r="E16" s="1">
        <v>1658698</v>
      </c>
      <c r="F16" s="1">
        <v>22623</v>
      </c>
      <c r="G16" s="17">
        <f t="shared" si="4"/>
        <v>75.39030005677465</v>
      </c>
      <c r="H16" s="17"/>
      <c r="I16" s="17"/>
      <c r="J16" s="8"/>
      <c r="K16" s="8">
        <v>1905952</v>
      </c>
      <c r="L16" s="11">
        <v>22710.54</v>
      </c>
      <c r="M16" s="13">
        <f t="shared" si="1"/>
        <v>0.8948571413049294</v>
      </c>
      <c r="N16" s="13">
        <f t="shared" si="2"/>
        <v>0.8702727036147815</v>
      </c>
      <c r="O16">
        <f t="shared" si="3"/>
        <v>0.9961454020908354</v>
      </c>
    </row>
    <row r="17" spans="1:15" ht="12.75">
      <c r="A17" s="8" t="s">
        <v>53</v>
      </c>
      <c r="B17" s="5">
        <v>1047948</v>
      </c>
      <c r="C17" s="1">
        <v>5161224000000</v>
      </c>
      <c r="D17" s="1">
        <f t="shared" si="0"/>
        <v>4925076.43509029</v>
      </c>
      <c r="E17" s="1">
        <v>4945448</v>
      </c>
      <c r="F17" s="1">
        <v>1587</v>
      </c>
      <c r="G17" s="17">
        <f t="shared" si="4"/>
        <v>3103.3877977884626</v>
      </c>
      <c r="H17" s="17"/>
      <c r="I17" s="17"/>
      <c r="J17" s="8"/>
      <c r="K17" s="8">
        <v>4921264</v>
      </c>
      <c r="L17" s="11">
        <v>1571.27</v>
      </c>
      <c r="M17">
        <f t="shared" si="1"/>
        <v>1.0007746861558922</v>
      </c>
      <c r="N17">
        <f t="shared" si="2"/>
        <v>1.0049141846484968</v>
      </c>
      <c r="O17">
        <f t="shared" si="3"/>
        <v>1.0100110102019386</v>
      </c>
    </row>
    <row r="18" spans="1:15" ht="12.75">
      <c r="A18" s="16" t="s">
        <v>57</v>
      </c>
      <c r="B18" s="5">
        <v>331108</v>
      </c>
      <c r="C18" s="1">
        <v>7838000000</v>
      </c>
      <c r="D18" s="1">
        <f t="shared" si="0"/>
        <v>23672.034502337607</v>
      </c>
      <c r="E18" s="1">
        <v>13491</v>
      </c>
      <c r="F18" s="1">
        <v>72238</v>
      </c>
      <c r="G18" s="17">
        <f t="shared" si="4"/>
        <v>0.3276950428076304</v>
      </c>
      <c r="H18" s="17"/>
      <c r="I18" s="17"/>
      <c r="J18" s="8"/>
      <c r="K18" s="8">
        <v>13415</v>
      </c>
      <c r="L18" s="11">
        <v>71595.87</v>
      </c>
      <c r="M18" s="13">
        <f t="shared" si="1"/>
        <v>1.7645944466893482</v>
      </c>
      <c r="N18">
        <f t="shared" si="2"/>
        <v>1.0056653000372717</v>
      </c>
      <c r="O18">
        <f t="shared" si="3"/>
        <v>1.0089688134245733</v>
      </c>
    </row>
    <row r="19" spans="1:15" ht="12.75">
      <c r="A19" s="8" t="s">
        <v>14</v>
      </c>
      <c r="B19" s="5">
        <v>783326</v>
      </c>
      <c r="C19" s="1">
        <v>66455000000</v>
      </c>
      <c r="D19" s="1">
        <f t="shared" si="0"/>
        <v>84836.96443115638</v>
      </c>
      <c r="E19" s="1">
        <v>57884</v>
      </c>
      <c r="F19" s="1">
        <v>42327</v>
      </c>
      <c r="G19" s="17">
        <f t="shared" si="4"/>
        <v>2.004322641131107</v>
      </c>
      <c r="H19" s="17"/>
      <c r="I19" s="17"/>
      <c r="J19" s="8"/>
      <c r="K19" s="8">
        <v>67792</v>
      </c>
      <c r="L19" s="11">
        <v>55564.38</v>
      </c>
      <c r="M19" s="13">
        <f t="shared" si="1"/>
        <v>1.251430322621495</v>
      </c>
      <c r="N19" s="13">
        <f t="shared" si="2"/>
        <v>0.8538470616001889</v>
      </c>
      <c r="O19" s="14">
        <f t="shared" si="3"/>
        <v>0.7617650012472019</v>
      </c>
    </row>
    <row r="20" spans="1:15" ht="12.75">
      <c r="A20" s="8" t="s">
        <v>4</v>
      </c>
      <c r="B20" s="5">
        <v>619176</v>
      </c>
      <c r="C20" s="1">
        <v>490487000000</v>
      </c>
      <c r="D20" s="1">
        <f t="shared" si="0"/>
        <v>792160.8718684186</v>
      </c>
      <c r="E20" s="1">
        <v>758013</v>
      </c>
      <c r="F20" s="1">
        <v>19890</v>
      </c>
      <c r="G20" s="17">
        <f t="shared" si="4"/>
        <v>39.82709260273598</v>
      </c>
      <c r="H20" s="17"/>
      <c r="I20" s="17"/>
      <c r="J20" s="8"/>
      <c r="K20" s="8">
        <v>805087</v>
      </c>
      <c r="L20" s="11">
        <v>20047.84</v>
      </c>
      <c r="M20">
        <f t="shared" si="1"/>
        <v>0.9839444331710966</v>
      </c>
      <c r="N20">
        <f t="shared" si="2"/>
        <v>0.9415293005600637</v>
      </c>
      <c r="O20">
        <f t="shared" si="3"/>
        <v>0.9921268326163816</v>
      </c>
    </row>
    <row r="21" spans="1:15" ht="12.75">
      <c r="A21" s="8" t="s">
        <v>54</v>
      </c>
      <c r="B21" s="5">
        <v>984697</v>
      </c>
      <c r="C21" s="1">
        <v>399399000000</v>
      </c>
      <c r="D21" s="1">
        <f t="shared" si="0"/>
        <v>405605.9884411144</v>
      </c>
      <c r="E21" s="1">
        <v>387773</v>
      </c>
      <c r="F21" s="1">
        <v>20848</v>
      </c>
      <c r="G21" s="17">
        <f t="shared" si="4"/>
        <v>19.45539085001508</v>
      </c>
      <c r="H21" s="17"/>
      <c r="I21" s="17"/>
      <c r="J21" s="8"/>
      <c r="K21" s="8">
        <v>361273</v>
      </c>
      <c r="L21" s="11">
        <v>20228.85</v>
      </c>
      <c r="M21">
        <f t="shared" si="1"/>
        <v>1.1227132623836111</v>
      </c>
      <c r="N21">
        <f t="shared" si="2"/>
        <v>1.0733517312392566</v>
      </c>
      <c r="O21">
        <f t="shared" si="3"/>
        <v>1.0306072762416054</v>
      </c>
    </row>
    <row r="22" spans="1:15" ht="12.75">
      <c r="A22" s="8" t="s">
        <v>5</v>
      </c>
      <c r="B22" s="5">
        <v>353427</v>
      </c>
      <c r="C22" s="1">
        <v>366002000000</v>
      </c>
      <c r="D22" s="1">
        <f t="shared" si="0"/>
        <v>1035580.1905343961</v>
      </c>
      <c r="E22" s="1">
        <v>882571</v>
      </c>
      <c r="F22" s="1">
        <v>23188</v>
      </c>
      <c r="G22" s="17">
        <f t="shared" si="4"/>
        <v>44.66017726989806</v>
      </c>
      <c r="H22" s="17"/>
      <c r="I22" s="17"/>
      <c r="J22" s="8"/>
      <c r="K22" s="8">
        <v>960653</v>
      </c>
      <c r="L22" s="11">
        <v>23127.96</v>
      </c>
      <c r="M22">
        <f t="shared" si="1"/>
        <v>1.0779961032072936</v>
      </c>
      <c r="N22">
        <f t="shared" si="2"/>
        <v>0.9187198707545805</v>
      </c>
      <c r="O22">
        <f t="shared" si="3"/>
        <v>1.0025959920373435</v>
      </c>
    </row>
    <row r="23" spans="1:15" ht="12.75">
      <c r="A23" s="8" t="s">
        <v>6</v>
      </c>
      <c r="B23" s="5">
        <v>751865</v>
      </c>
      <c r="C23" s="1">
        <v>435714000000</v>
      </c>
      <c r="D23" s="1">
        <f t="shared" si="0"/>
        <v>579510.9494390616</v>
      </c>
      <c r="E23" s="1">
        <v>561121</v>
      </c>
      <c r="F23" s="1">
        <v>85635</v>
      </c>
      <c r="G23" s="17">
        <f t="shared" si="4"/>
        <v>6.767220755988341</v>
      </c>
      <c r="H23" s="17"/>
      <c r="I23" s="17"/>
      <c r="J23" s="8"/>
      <c r="K23" s="8">
        <v>588689</v>
      </c>
      <c r="L23" s="11">
        <v>85783.35</v>
      </c>
      <c r="M23">
        <f t="shared" si="1"/>
        <v>0.984409339123139</v>
      </c>
      <c r="N23">
        <f t="shared" si="2"/>
        <v>0.9531705195782493</v>
      </c>
      <c r="O23">
        <f t="shared" si="3"/>
        <v>0.9982706434290569</v>
      </c>
    </row>
    <row r="24" spans="1:15" ht="12.75">
      <c r="A24" s="8" t="s">
        <v>43</v>
      </c>
      <c r="B24" s="5">
        <v>286285</v>
      </c>
      <c r="C24" s="1">
        <v>380940000000</v>
      </c>
      <c r="D24" s="1">
        <f t="shared" si="0"/>
        <v>1330632.0624552458</v>
      </c>
      <c r="E24" s="1">
        <v>1274708</v>
      </c>
      <c r="F24" s="1">
        <v>33268</v>
      </c>
      <c r="G24" s="17">
        <f t="shared" si="4"/>
        <v>39.99735669277521</v>
      </c>
      <c r="H24" s="17"/>
      <c r="I24" s="17"/>
      <c r="J24" s="8"/>
      <c r="K24" s="8">
        <v>1197682</v>
      </c>
      <c r="L24" s="11">
        <v>31870.03</v>
      </c>
      <c r="M24">
        <f t="shared" si="1"/>
        <v>1.1110061455839244</v>
      </c>
      <c r="N24">
        <f t="shared" si="2"/>
        <v>1.0643125637690138</v>
      </c>
      <c r="O24">
        <f t="shared" si="3"/>
        <v>1.043864721809173</v>
      </c>
    </row>
    <row r="25" spans="1:15" ht="12.75">
      <c r="A25" s="8" t="s">
        <v>55</v>
      </c>
      <c r="B25" s="5">
        <v>418231</v>
      </c>
      <c r="C25" s="1">
        <v>448195000000</v>
      </c>
      <c r="D25" s="1">
        <f t="shared" si="0"/>
        <v>1071644.6174482524</v>
      </c>
      <c r="E25" s="1">
        <v>1046577</v>
      </c>
      <c r="F25" s="1">
        <v>21658</v>
      </c>
      <c r="G25" s="17">
        <f t="shared" si="4"/>
        <v>49.480312930476146</v>
      </c>
      <c r="H25" s="17"/>
      <c r="I25" s="17"/>
      <c r="J25" s="8"/>
      <c r="K25" s="8">
        <v>1039936</v>
      </c>
      <c r="L25" s="11">
        <v>21969.48</v>
      </c>
      <c r="M25">
        <f t="shared" si="1"/>
        <v>1.030490931603726</v>
      </c>
      <c r="N25">
        <f t="shared" si="2"/>
        <v>1.0063859699058404</v>
      </c>
      <c r="O25">
        <f t="shared" si="3"/>
        <v>0.9858221496366778</v>
      </c>
    </row>
    <row r="26" spans="1:15" ht="12.75">
      <c r="A26" s="16" t="s">
        <v>15</v>
      </c>
      <c r="B26" s="5">
        <v>332607</v>
      </c>
      <c r="C26" s="1">
        <v>83338000000</v>
      </c>
      <c r="D26" s="1">
        <f t="shared" si="0"/>
        <v>250559.97017501135</v>
      </c>
      <c r="E26" s="1">
        <v>204309</v>
      </c>
      <c r="F26" s="1">
        <v>24885</v>
      </c>
      <c r="G26" s="17">
        <f t="shared" si="4"/>
        <v>10.068714895519845</v>
      </c>
      <c r="H26" s="17"/>
      <c r="I26" s="17"/>
      <c r="J26" s="8"/>
      <c r="K26" s="8">
        <v>233644</v>
      </c>
      <c r="L26" s="11">
        <v>25272.35</v>
      </c>
      <c r="M26">
        <f t="shared" si="1"/>
        <v>1.0724006187833257</v>
      </c>
      <c r="N26" s="13">
        <f t="shared" si="2"/>
        <v>0.8744457379603157</v>
      </c>
      <c r="O26">
        <f t="shared" si="3"/>
        <v>0.9846729726361023</v>
      </c>
    </row>
    <row r="27" spans="1:15" ht="12.75">
      <c r="A27" s="8" t="s">
        <v>50</v>
      </c>
      <c r="B27" s="5">
        <v>519897</v>
      </c>
      <c r="C27" s="1">
        <v>236650000000</v>
      </c>
      <c r="D27" s="1">
        <f t="shared" si="0"/>
        <v>455186.3157510045</v>
      </c>
      <c r="E27" s="1">
        <v>435018</v>
      </c>
      <c r="F27" s="1">
        <v>1845</v>
      </c>
      <c r="G27" s="17">
        <f t="shared" si="4"/>
        <v>246.71345027154715</v>
      </c>
      <c r="H27" s="17"/>
      <c r="I27" s="17"/>
      <c r="J27" s="8"/>
      <c r="K27" s="8">
        <v>425335</v>
      </c>
      <c r="L27" s="11">
        <v>1653.3</v>
      </c>
      <c r="M27">
        <f t="shared" si="1"/>
        <v>1.0701830692301468</v>
      </c>
      <c r="N27">
        <f t="shared" si="2"/>
        <v>1.0227655847743544</v>
      </c>
      <c r="O27">
        <f t="shared" si="3"/>
        <v>1.115949918345128</v>
      </c>
    </row>
    <row r="28" spans="1:15" ht="12.75">
      <c r="A28" s="8" t="s">
        <v>7</v>
      </c>
      <c r="B28" s="5">
        <v>561221</v>
      </c>
      <c r="C28" s="1">
        <v>439255000000</v>
      </c>
      <c r="D28" s="1">
        <f t="shared" si="0"/>
        <v>782677.412285</v>
      </c>
      <c r="E28" s="1">
        <v>744974</v>
      </c>
      <c r="F28" s="1">
        <v>4140</v>
      </c>
      <c r="G28" s="17">
        <f t="shared" si="4"/>
        <v>189.05251504468598</v>
      </c>
      <c r="H28" s="17"/>
      <c r="I28" s="17"/>
      <c r="J28" s="8"/>
      <c r="K28" s="8">
        <v>761755</v>
      </c>
      <c r="L28" s="11">
        <v>4144.85</v>
      </c>
      <c r="M28">
        <f t="shared" si="1"/>
        <v>1.0274660649224487</v>
      </c>
      <c r="N28">
        <f t="shared" si="2"/>
        <v>0.9779706073475067</v>
      </c>
      <c r="O28">
        <f t="shared" si="3"/>
        <v>0.9988298732161597</v>
      </c>
    </row>
    <row r="29" spans="1:16" ht="12.75">
      <c r="A29" s="8" t="s">
        <v>42</v>
      </c>
      <c r="B29" s="5">
        <v>1123367</v>
      </c>
      <c r="C29" s="1">
        <v>58988000000</v>
      </c>
      <c r="D29" s="1">
        <f t="shared" si="0"/>
        <v>52509.998958488184</v>
      </c>
      <c r="E29" s="1">
        <v>50094</v>
      </c>
      <c r="F29" s="1">
        <v>52.5</v>
      </c>
      <c r="G29" s="17">
        <f t="shared" si="4"/>
        <v>1000.1904563521559</v>
      </c>
      <c r="H29" s="17"/>
      <c r="I29" s="17"/>
      <c r="J29" s="8"/>
      <c r="K29" s="8">
        <v>37724</v>
      </c>
      <c r="L29" s="11">
        <v>28.01</v>
      </c>
      <c r="M29" s="13">
        <f t="shared" si="1"/>
        <v>1.3919520453421743</v>
      </c>
      <c r="N29" s="13">
        <f t="shared" si="2"/>
        <v>1.3279079631004136</v>
      </c>
      <c r="O29" s="14">
        <f t="shared" si="3"/>
        <v>1.8743305962156371</v>
      </c>
      <c r="P29" t="s">
        <v>61</v>
      </c>
    </row>
    <row r="30" spans="1:15" ht="12.75">
      <c r="A30" s="8" t="s">
        <v>8</v>
      </c>
      <c r="B30" s="5">
        <v>731234</v>
      </c>
      <c r="C30" s="1">
        <v>1249727000000</v>
      </c>
      <c r="D30" s="1">
        <f t="shared" si="0"/>
        <v>1709065.7710117418</v>
      </c>
      <c r="E30" s="1">
        <v>1598688</v>
      </c>
      <c r="F30" s="1">
        <v>30537</v>
      </c>
      <c r="G30" s="17">
        <f t="shared" si="4"/>
        <v>55.96704885914601</v>
      </c>
      <c r="H30" s="17"/>
      <c r="I30" s="17"/>
      <c r="J30" s="8"/>
      <c r="K30" s="8">
        <v>1692940</v>
      </c>
      <c r="L30" s="11">
        <v>30534.28</v>
      </c>
      <c r="M30">
        <f t="shared" si="1"/>
        <v>1.0095253056881768</v>
      </c>
      <c r="N30">
        <f t="shared" si="2"/>
        <v>0.9443264380308812</v>
      </c>
      <c r="O30">
        <f t="shared" si="3"/>
        <v>1.0000890802075568</v>
      </c>
    </row>
    <row r="31" spans="1:15" ht="12.75">
      <c r="A31" s="8" t="s">
        <v>9</v>
      </c>
      <c r="B31" s="5">
        <v>282963</v>
      </c>
      <c r="C31" s="1">
        <v>184496000000</v>
      </c>
      <c r="D31" s="1">
        <f t="shared" si="0"/>
        <v>652014.5743436421</v>
      </c>
      <c r="E31" s="1">
        <v>624463</v>
      </c>
      <c r="F31" s="1">
        <v>10917</v>
      </c>
      <c r="G31" s="17">
        <f t="shared" si="4"/>
        <v>59.724702239043886</v>
      </c>
      <c r="H31" s="17"/>
      <c r="I31" s="17"/>
      <c r="J31" s="8"/>
      <c r="K31" s="8">
        <v>630438</v>
      </c>
      <c r="L31" s="11">
        <v>11220.79</v>
      </c>
      <c r="M31">
        <f t="shared" si="1"/>
        <v>1.0342247363636743</v>
      </c>
      <c r="N31">
        <f t="shared" si="2"/>
        <v>0.9905224621612276</v>
      </c>
      <c r="O31">
        <f t="shared" si="3"/>
        <v>0.9729261486936303</v>
      </c>
    </row>
    <row r="32" spans="1:15" ht="12.75">
      <c r="A32" s="8" t="s">
        <v>10</v>
      </c>
      <c r="B32" s="5">
        <v>515895</v>
      </c>
      <c r="C32" s="1">
        <v>649211000000</v>
      </c>
      <c r="D32" s="1">
        <f t="shared" si="0"/>
        <v>1258416.925924849</v>
      </c>
      <c r="E32" s="1">
        <v>1150080</v>
      </c>
      <c r="F32" s="1">
        <v>23562</v>
      </c>
      <c r="G32" s="17">
        <f t="shared" si="4"/>
        <v>53.408748235499914</v>
      </c>
      <c r="H32" s="17"/>
      <c r="I32" s="17"/>
      <c r="J32" s="8"/>
      <c r="K32" s="8">
        <v>1223174</v>
      </c>
      <c r="L32" s="11">
        <v>23034.82</v>
      </c>
      <c r="M32">
        <f t="shared" si="1"/>
        <v>1.0288126839884177</v>
      </c>
      <c r="N32">
        <f t="shared" si="2"/>
        <v>0.9402423530912201</v>
      </c>
      <c r="O32">
        <f t="shared" si="3"/>
        <v>1.022886221815495</v>
      </c>
    </row>
    <row r="33" spans="1:15" ht="12.75">
      <c r="A33" s="8" t="s">
        <v>45</v>
      </c>
      <c r="B33" s="5">
        <v>789558</v>
      </c>
      <c r="C33" s="1">
        <v>2765185000000</v>
      </c>
      <c r="D33" s="1">
        <f t="shared" si="0"/>
        <v>3502193.6323867277</v>
      </c>
      <c r="E33" s="1">
        <v>3333150</v>
      </c>
      <c r="F33" s="1">
        <v>22140</v>
      </c>
      <c r="G33" s="17">
        <f t="shared" si="4"/>
        <v>158.18399423607622</v>
      </c>
      <c r="H33" s="17"/>
      <c r="I33" s="17"/>
      <c r="J33" s="8"/>
      <c r="K33" s="8">
        <v>3444846</v>
      </c>
      <c r="L33" s="11">
        <v>22009.34</v>
      </c>
      <c r="M33">
        <f t="shared" si="1"/>
        <v>1.0166473718670523</v>
      </c>
      <c r="N33">
        <f t="shared" si="2"/>
        <v>0.9675759090536994</v>
      </c>
      <c r="O33">
        <f t="shared" si="3"/>
        <v>1.0059365705650418</v>
      </c>
    </row>
    <row r="34" spans="1:15" ht="12.75">
      <c r="A34" s="8" t="s">
        <v>56</v>
      </c>
      <c r="B34" s="5">
        <v>388915</v>
      </c>
      <c r="C34" s="1">
        <v>11438000000</v>
      </c>
      <c r="D34" s="1">
        <f t="shared" si="0"/>
        <v>29410.02532687091</v>
      </c>
      <c r="E34" s="1">
        <v>18235</v>
      </c>
      <c r="F34" s="1">
        <v>65268</v>
      </c>
      <c r="G34" s="17">
        <f t="shared" si="4"/>
        <v>0.4506040529336108</v>
      </c>
      <c r="H34" s="17"/>
      <c r="I34" s="17"/>
      <c r="J34" s="8"/>
      <c r="K34" s="8">
        <v>36397</v>
      </c>
      <c r="L34" s="11">
        <v>52120.38</v>
      </c>
      <c r="M34" s="13">
        <f t="shared" si="1"/>
        <v>0.8080343249957664</v>
      </c>
      <c r="N34" s="13">
        <f t="shared" si="2"/>
        <v>0.5010028299035635</v>
      </c>
      <c r="O34" s="14">
        <f t="shared" si="3"/>
        <v>1.2522548761156385</v>
      </c>
    </row>
    <row r="35" spans="1:16" ht="12.75">
      <c r="A35" s="16" t="s">
        <v>16</v>
      </c>
      <c r="B35" s="5">
        <v>583024</v>
      </c>
      <c r="C35" s="1">
        <v>27145000000</v>
      </c>
      <c r="D35" s="1">
        <f t="shared" si="0"/>
        <v>46558.97527374516</v>
      </c>
      <c r="E35" s="1">
        <v>36336</v>
      </c>
      <c r="F35" s="1">
        <v>100242</v>
      </c>
      <c r="G35" s="17">
        <f t="shared" si="4"/>
        <v>0.46446574563301973</v>
      </c>
      <c r="H35" s="17"/>
      <c r="I35" s="17"/>
      <c r="J35" s="8"/>
      <c r="K35" s="8">
        <v>19797</v>
      </c>
      <c r="L35" s="11">
        <v>99528.73</v>
      </c>
      <c r="M35" s="13">
        <f t="shared" si="1"/>
        <v>2.3518197339872287</v>
      </c>
      <c r="N35" s="13">
        <f t="shared" si="2"/>
        <v>1.8354296105470527</v>
      </c>
      <c r="O35">
        <f t="shared" si="3"/>
        <v>1.0071664734393777</v>
      </c>
      <c r="P35" t="s">
        <v>63</v>
      </c>
    </row>
    <row r="36" spans="1:5" ht="12.75">
      <c r="A36" s="4"/>
      <c r="B36" s="4"/>
      <c r="E36" s="1"/>
    </row>
    <row r="37" spans="1:12" ht="12.75">
      <c r="A37" s="3" t="s">
        <v>19</v>
      </c>
      <c r="B37" s="1">
        <v>687172</v>
      </c>
      <c r="C37" s="1">
        <f>SUM(C3:C36)</f>
        <v>24030173000000</v>
      </c>
      <c r="D37" s="1">
        <f>SUM(D3:D35)</f>
        <v>34969658.108378306</v>
      </c>
      <c r="E37" s="1">
        <f>SUM(E3:E35)</f>
        <v>33109840</v>
      </c>
      <c r="F37" s="1">
        <f>SUM(F3:F35)</f>
        <v>1141706.5</v>
      </c>
      <c r="G37" s="1"/>
      <c r="H37" s="1"/>
      <c r="I37" s="1"/>
      <c r="K37" s="1">
        <v>34964189</v>
      </c>
      <c r="L37" s="1">
        <f>SUM(L3:L36)</f>
        <v>1140073.51</v>
      </c>
    </row>
    <row r="38" spans="1:12" ht="12.75">
      <c r="A38" s="3"/>
      <c r="B38" s="1"/>
      <c r="E38">
        <f>D37/E37</f>
        <v>1.0561711596425203</v>
      </c>
      <c r="K38" s="15">
        <f>D37/K37</f>
        <v>1.0001564202841458</v>
      </c>
      <c r="L38">
        <f>F37/L37</f>
        <v>1.0014323550066522</v>
      </c>
    </row>
    <row r="39" ht="12.75">
      <c r="F39" t="s">
        <v>62</v>
      </c>
    </row>
    <row r="41" spans="3:5" ht="12.75">
      <c r="C41" s="18" t="s">
        <v>69</v>
      </c>
      <c r="D41" s="18" t="s">
        <v>70</v>
      </c>
      <c r="E41" s="18" t="s">
        <v>71</v>
      </c>
    </row>
    <row r="42" spans="2:5" ht="12.75">
      <c r="B42" s="18" t="s">
        <v>72</v>
      </c>
      <c r="C42" s="1">
        <v>34970000</v>
      </c>
      <c r="D42" s="1">
        <v>74108000000</v>
      </c>
      <c r="E42" s="1">
        <v>174390000000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6"/>
  <sheetViews>
    <sheetView workbookViewId="0" topLeftCell="A1">
      <selection activeCell="B2" sqref="B2"/>
    </sheetView>
  </sheetViews>
  <sheetFormatPr defaultColWidth="9.140625" defaultRowHeight="12.75"/>
  <cols>
    <col min="2" max="5" width="9.7109375" style="8" customWidth="1"/>
  </cols>
  <sheetData>
    <row r="1" spans="1:5" ht="12.75">
      <c r="A1" t="s">
        <v>68</v>
      </c>
      <c r="B1" s="8" t="s">
        <v>23</v>
      </c>
      <c r="C1" s="8" t="s">
        <v>24</v>
      </c>
      <c r="D1" s="8" t="s">
        <v>66</v>
      </c>
      <c r="E1" s="8" t="s">
        <v>67</v>
      </c>
    </row>
    <row r="2" spans="1:5" ht="12.75">
      <c r="A2">
        <f>(B2*10000)+C2</f>
        <v>-819988</v>
      </c>
      <c r="B2" s="8">
        <v>-82</v>
      </c>
      <c r="C2" s="8">
        <v>12</v>
      </c>
      <c r="D2" s="8">
        <v>46405</v>
      </c>
      <c r="E2" s="8">
        <v>28</v>
      </c>
    </row>
    <row r="3" spans="1:5" ht="12.75">
      <c r="A3">
        <f aca="true" t="shared" si="0" ref="A3:A66">(B3*10000)+C3</f>
        <v>-799999</v>
      </c>
      <c r="B3" s="8">
        <v>-80</v>
      </c>
      <c r="C3" s="8">
        <v>1</v>
      </c>
      <c r="D3" s="8">
        <v>1193</v>
      </c>
      <c r="E3" s="8">
        <v>28</v>
      </c>
    </row>
    <row r="4" spans="1:5" ht="12.75">
      <c r="A4">
        <f t="shared" si="0"/>
        <v>-789998</v>
      </c>
      <c r="B4" s="8">
        <v>-79</v>
      </c>
      <c r="C4" s="8">
        <v>2</v>
      </c>
      <c r="D4" s="8">
        <v>78930</v>
      </c>
      <c r="E4" s="8">
        <v>4505</v>
      </c>
    </row>
    <row r="5" spans="1:5" ht="12.75">
      <c r="A5">
        <f t="shared" si="0"/>
        <v>-789999</v>
      </c>
      <c r="B5" s="8">
        <v>-79</v>
      </c>
      <c r="C5" s="8">
        <v>1</v>
      </c>
      <c r="D5" s="8">
        <v>155810</v>
      </c>
      <c r="E5" s="8">
        <v>8324</v>
      </c>
    </row>
    <row r="6" spans="1:5" ht="12.75">
      <c r="A6">
        <f t="shared" si="0"/>
        <v>-790000</v>
      </c>
      <c r="B6" s="8">
        <v>-79</v>
      </c>
      <c r="C6" s="8">
        <v>0</v>
      </c>
      <c r="D6" s="8">
        <v>5645</v>
      </c>
      <c r="E6" s="8">
        <v>229</v>
      </c>
    </row>
    <row r="7" spans="1:5" ht="12.75">
      <c r="A7">
        <f t="shared" si="0"/>
        <v>-779992</v>
      </c>
      <c r="B7" s="8">
        <v>-78</v>
      </c>
      <c r="C7" s="8">
        <v>8</v>
      </c>
      <c r="D7" s="8">
        <v>20580</v>
      </c>
      <c r="E7" s="8">
        <v>1649</v>
      </c>
    </row>
    <row r="8" spans="1:5" ht="12.75">
      <c r="A8">
        <f t="shared" si="0"/>
        <v>-779993</v>
      </c>
      <c r="B8" s="8">
        <v>-78</v>
      </c>
      <c r="C8" s="8">
        <v>7</v>
      </c>
      <c r="D8" s="8">
        <v>32286</v>
      </c>
      <c r="E8" s="8">
        <v>7462</v>
      </c>
    </row>
    <row r="9" spans="1:5" ht="12.75">
      <c r="A9">
        <f t="shared" si="0"/>
        <v>-779993</v>
      </c>
      <c r="B9" s="8">
        <v>-78</v>
      </c>
      <c r="C9" s="8">
        <v>7</v>
      </c>
      <c r="D9" s="8">
        <v>32286</v>
      </c>
      <c r="E9" s="8">
        <v>7462</v>
      </c>
    </row>
    <row r="10" spans="1:5" ht="12.75">
      <c r="A10">
        <f t="shared" si="0"/>
        <v>-779994</v>
      </c>
      <c r="B10" s="8">
        <v>-78</v>
      </c>
      <c r="C10" s="8">
        <v>6</v>
      </c>
      <c r="D10" s="8">
        <v>32033</v>
      </c>
      <c r="E10" s="8">
        <v>5639</v>
      </c>
    </row>
    <row r="11" spans="1:5" ht="12.75">
      <c r="A11">
        <f t="shared" si="0"/>
        <v>-779995</v>
      </c>
      <c r="B11" s="8">
        <v>-78</v>
      </c>
      <c r="C11" s="8">
        <v>5</v>
      </c>
      <c r="D11" s="8">
        <v>33998</v>
      </c>
      <c r="E11" s="8">
        <v>4426</v>
      </c>
    </row>
    <row r="12" spans="1:5" ht="12.75">
      <c r="A12">
        <f t="shared" si="0"/>
        <v>-779996</v>
      </c>
      <c r="B12" s="8">
        <v>-78</v>
      </c>
      <c r="C12" s="8">
        <v>4</v>
      </c>
      <c r="D12" s="8">
        <v>42686</v>
      </c>
      <c r="E12" s="8">
        <v>4554</v>
      </c>
    </row>
    <row r="13" spans="1:5" ht="12.75">
      <c r="A13">
        <f t="shared" si="0"/>
        <v>-779996</v>
      </c>
      <c r="B13" s="8">
        <v>-78</v>
      </c>
      <c r="C13" s="8">
        <v>4</v>
      </c>
      <c r="D13" s="8">
        <v>42686</v>
      </c>
      <c r="E13" s="8">
        <v>4554</v>
      </c>
    </row>
    <row r="14" spans="1:5" ht="12.75">
      <c r="A14">
        <f t="shared" si="0"/>
        <v>-779997</v>
      </c>
      <c r="B14" s="8">
        <v>-78</v>
      </c>
      <c r="C14" s="8">
        <v>3</v>
      </c>
      <c r="D14" s="8">
        <v>125598</v>
      </c>
      <c r="E14" s="8">
        <v>4392</v>
      </c>
    </row>
    <row r="15" spans="1:5" ht="12.75">
      <c r="A15">
        <f t="shared" si="0"/>
        <v>-779997</v>
      </c>
      <c r="B15" s="8">
        <v>-78</v>
      </c>
      <c r="C15" s="8">
        <v>3</v>
      </c>
      <c r="D15" s="8">
        <v>125598</v>
      </c>
      <c r="E15" s="8">
        <v>4392</v>
      </c>
    </row>
    <row r="16" spans="1:5" ht="12.75">
      <c r="A16">
        <f t="shared" si="0"/>
        <v>-779998</v>
      </c>
      <c r="B16" s="8">
        <v>-78</v>
      </c>
      <c r="C16" s="8">
        <v>2</v>
      </c>
      <c r="D16" s="8">
        <v>165751</v>
      </c>
      <c r="E16" s="8">
        <v>10995</v>
      </c>
    </row>
    <row r="17" spans="1:5" ht="12.75">
      <c r="A17">
        <f t="shared" si="0"/>
        <v>-779998</v>
      </c>
      <c r="B17" s="8">
        <v>-78</v>
      </c>
      <c r="C17" s="8">
        <v>2</v>
      </c>
      <c r="D17" s="8">
        <v>165751</v>
      </c>
      <c r="E17" s="8">
        <v>10995</v>
      </c>
    </row>
    <row r="18" spans="1:5" ht="12.75">
      <c r="A18">
        <f t="shared" si="0"/>
        <v>-779999</v>
      </c>
      <c r="B18" s="8">
        <v>-78</v>
      </c>
      <c r="C18" s="8">
        <v>1</v>
      </c>
      <c r="D18" s="8">
        <v>784835</v>
      </c>
      <c r="E18" s="8">
        <v>12096</v>
      </c>
    </row>
    <row r="19" spans="1:5" ht="12.75">
      <c r="A19">
        <f t="shared" si="0"/>
        <v>-779999</v>
      </c>
      <c r="B19" s="8">
        <v>-78</v>
      </c>
      <c r="C19" s="8">
        <v>1</v>
      </c>
      <c r="D19" s="8">
        <v>784835</v>
      </c>
      <c r="E19" s="8">
        <v>12096</v>
      </c>
    </row>
    <row r="20" spans="1:5" ht="12.75">
      <c r="A20">
        <f t="shared" si="0"/>
        <v>-779999</v>
      </c>
      <c r="B20" s="8">
        <v>-78</v>
      </c>
      <c r="C20" s="8">
        <v>1</v>
      </c>
      <c r="D20" s="8">
        <v>784835</v>
      </c>
      <c r="E20" s="8">
        <v>12096</v>
      </c>
    </row>
    <row r="21" spans="1:5" ht="12.75">
      <c r="A21">
        <f t="shared" si="0"/>
        <v>-780000</v>
      </c>
      <c r="B21" s="8">
        <v>-78</v>
      </c>
      <c r="C21" s="8">
        <v>0</v>
      </c>
      <c r="D21" s="8">
        <v>324184</v>
      </c>
      <c r="E21" s="8">
        <v>5280</v>
      </c>
    </row>
    <row r="22" spans="1:5" ht="12.75">
      <c r="A22">
        <f t="shared" si="0"/>
        <v>-780000</v>
      </c>
      <c r="B22" s="8">
        <v>-78</v>
      </c>
      <c r="C22" s="8">
        <v>0</v>
      </c>
      <c r="D22" s="8">
        <v>324184</v>
      </c>
      <c r="E22" s="8">
        <v>5280</v>
      </c>
    </row>
    <row r="23" spans="1:5" ht="12.75">
      <c r="A23">
        <f t="shared" si="0"/>
        <v>-769991</v>
      </c>
      <c r="B23" s="8">
        <v>-77</v>
      </c>
      <c r="C23" s="8">
        <v>9</v>
      </c>
      <c r="D23" s="8">
        <v>52368</v>
      </c>
      <c r="E23" s="8">
        <v>754</v>
      </c>
    </row>
    <row r="24" spans="1:5" ht="12.75">
      <c r="A24">
        <f t="shared" si="0"/>
        <v>-769992</v>
      </c>
      <c r="B24" s="8">
        <v>-77</v>
      </c>
      <c r="C24" s="8">
        <v>8</v>
      </c>
      <c r="D24" s="8">
        <v>330361</v>
      </c>
      <c r="E24" s="8">
        <v>8513</v>
      </c>
    </row>
    <row r="25" spans="1:5" ht="12.75">
      <c r="A25">
        <f t="shared" si="0"/>
        <v>-769992</v>
      </c>
      <c r="B25" s="8">
        <v>-77</v>
      </c>
      <c r="C25" s="8">
        <v>8</v>
      </c>
      <c r="D25" s="8">
        <v>330361</v>
      </c>
      <c r="E25" s="8">
        <v>8513</v>
      </c>
    </row>
    <row r="26" spans="1:5" ht="12.75">
      <c r="A26">
        <f t="shared" si="0"/>
        <v>-769992</v>
      </c>
      <c r="B26" s="8">
        <v>-77</v>
      </c>
      <c r="C26" s="8">
        <v>8</v>
      </c>
      <c r="D26" s="8">
        <v>330361</v>
      </c>
      <c r="E26" s="8">
        <v>8513</v>
      </c>
    </row>
    <row r="27" spans="1:5" ht="12.75">
      <c r="A27">
        <f t="shared" si="0"/>
        <v>-769993</v>
      </c>
      <c r="B27" s="8">
        <v>-77</v>
      </c>
      <c r="C27" s="8">
        <v>7</v>
      </c>
      <c r="D27" s="8">
        <v>248588</v>
      </c>
      <c r="E27" s="8">
        <v>11888</v>
      </c>
    </row>
    <row r="28" spans="1:5" ht="12.75">
      <c r="A28">
        <f t="shared" si="0"/>
        <v>-769993</v>
      </c>
      <c r="B28" s="8">
        <v>-77</v>
      </c>
      <c r="C28" s="8">
        <v>7</v>
      </c>
      <c r="D28" s="8">
        <v>248588</v>
      </c>
      <c r="E28" s="8">
        <v>11888</v>
      </c>
    </row>
    <row r="29" spans="1:5" ht="12.75">
      <c r="A29">
        <f t="shared" si="0"/>
        <v>-769993</v>
      </c>
      <c r="B29" s="8">
        <v>-77</v>
      </c>
      <c r="C29" s="8">
        <v>7</v>
      </c>
      <c r="D29" s="8">
        <v>248588</v>
      </c>
      <c r="E29" s="8">
        <v>11888</v>
      </c>
    </row>
    <row r="30" spans="1:5" ht="12.75">
      <c r="A30">
        <f t="shared" si="0"/>
        <v>-769994</v>
      </c>
      <c r="B30" s="8">
        <v>-77</v>
      </c>
      <c r="C30" s="8">
        <v>6</v>
      </c>
      <c r="D30" s="8">
        <v>161000</v>
      </c>
      <c r="E30" s="8">
        <v>12096</v>
      </c>
    </row>
    <row r="31" spans="1:5" ht="12.75">
      <c r="A31">
        <f t="shared" si="0"/>
        <v>-769994</v>
      </c>
      <c r="B31" s="8">
        <v>-77</v>
      </c>
      <c r="C31" s="8">
        <v>6</v>
      </c>
      <c r="D31" s="8">
        <v>161000</v>
      </c>
      <c r="E31" s="8">
        <v>12096</v>
      </c>
    </row>
    <row r="32" spans="1:5" ht="12.75">
      <c r="A32">
        <f t="shared" si="0"/>
        <v>-769995</v>
      </c>
      <c r="B32" s="8">
        <v>-77</v>
      </c>
      <c r="C32" s="8">
        <v>5</v>
      </c>
      <c r="D32" s="8">
        <v>285811</v>
      </c>
      <c r="E32" s="8">
        <v>12096</v>
      </c>
    </row>
    <row r="33" spans="1:5" ht="12.75">
      <c r="A33">
        <f t="shared" si="0"/>
        <v>-769995</v>
      </c>
      <c r="B33" s="8">
        <v>-77</v>
      </c>
      <c r="C33" s="8">
        <v>5</v>
      </c>
      <c r="D33" s="8">
        <v>285811</v>
      </c>
      <c r="E33" s="8">
        <v>12096</v>
      </c>
    </row>
    <row r="34" spans="1:5" ht="12.75">
      <c r="A34">
        <f t="shared" si="0"/>
        <v>-769995</v>
      </c>
      <c r="B34" s="8">
        <v>-77</v>
      </c>
      <c r="C34" s="8">
        <v>5</v>
      </c>
      <c r="D34" s="8">
        <v>285811</v>
      </c>
      <c r="E34" s="8">
        <v>12096</v>
      </c>
    </row>
    <row r="35" spans="1:5" ht="12.75">
      <c r="A35">
        <f t="shared" si="0"/>
        <v>-769996</v>
      </c>
      <c r="B35" s="8">
        <v>-77</v>
      </c>
      <c r="C35" s="8">
        <v>4</v>
      </c>
      <c r="D35" s="8">
        <v>467558</v>
      </c>
      <c r="E35" s="8">
        <v>12096</v>
      </c>
    </row>
    <row r="36" spans="1:5" ht="12.75">
      <c r="A36">
        <f t="shared" si="0"/>
        <v>-769996</v>
      </c>
      <c r="B36" s="8">
        <v>-77</v>
      </c>
      <c r="C36" s="8">
        <v>4</v>
      </c>
      <c r="D36" s="8">
        <v>467558</v>
      </c>
      <c r="E36" s="8">
        <v>12096</v>
      </c>
    </row>
    <row r="37" spans="1:5" ht="12.75">
      <c r="A37">
        <f t="shared" si="0"/>
        <v>-769996</v>
      </c>
      <c r="B37" s="8">
        <v>-77</v>
      </c>
      <c r="C37" s="8">
        <v>4</v>
      </c>
      <c r="D37" s="8">
        <v>467558</v>
      </c>
      <c r="E37" s="8">
        <v>12096</v>
      </c>
    </row>
    <row r="38" spans="1:5" ht="12.75">
      <c r="A38">
        <f t="shared" si="0"/>
        <v>-769997</v>
      </c>
      <c r="B38" s="8">
        <v>-77</v>
      </c>
      <c r="C38" s="8">
        <v>3</v>
      </c>
      <c r="D38" s="8">
        <v>2789557</v>
      </c>
      <c r="E38" s="8">
        <v>12096</v>
      </c>
    </row>
    <row r="39" spans="1:5" ht="12.75">
      <c r="A39">
        <f t="shared" si="0"/>
        <v>-769997</v>
      </c>
      <c r="B39" s="8">
        <v>-77</v>
      </c>
      <c r="C39" s="8">
        <v>3</v>
      </c>
      <c r="D39" s="8">
        <v>2789557</v>
      </c>
      <c r="E39" s="8">
        <v>12096</v>
      </c>
    </row>
    <row r="40" spans="1:5" ht="12.75">
      <c r="A40">
        <f t="shared" si="0"/>
        <v>-769997</v>
      </c>
      <c r="B40" s="8">
        <v>-77</v>
      </c>
      <c r="C40" s="8">
        <v>3</v>
      </c>
      <c r="D40" s="8">
        <v>2789557</v>
      </c>
      <c r="E40" s="8">
        <v>12096</v>
      </c>
    </row>
    <row r="41" spans="1:5" ht="12.75">
      <c r="A41">
        <f t="shared" si="0"/>
        <v>-769998</v>
      </c>
      <c r="B41" s="8">
        <v>-77</v>
      </c>
      <c r="C41" s="8">
        <v>2</v>
      </c>
      <c r="D41" s="8">
        <v>639570</v>
      </c>
      <c r="E41" s="8">
        <v>12120</v>
      </c>
    </row>
    <row r="42" spans="1:5" ht="12.75">
      <c r="A42">
        <f t="shared" si="0"/>
        <v>-769998</v>
      </c>
      <c r="B42" s="8">
        <v>-77</v>
      </c>
      <c r="C42" s="8">
        <v>2</v>
      </c>
      <c r="D42" s="8">
        <v>639570</v>
      </c>
      <c r="E42" s="8">
        <v>12120</v>
      </c>
    </row>
    <row r="43" spans="1:5" ht="12.75">
      <c r="A43">
        <f t="shared" si="0"/>
        <v>-769998</v>
      </c>
      <c r="B43" s="8">
        <v>-77</v>
      </c>
      <c r="C43" s="8">
        <v>2</v>
      </c>
      <c r="D43" s="8">
        <v>639570</v>
      </c>
      <c r="E43" s="8">
        <v>12120</v>
      </c>
    </row>
    <row r="44" spans="1:5" ht="12.75">
      <c r="A44">
        <f t="shared" si="0"/>
        <v>-769999</v>
      </c>
      <c r="B44" s="8">
        <v>-77</v>
      </c>
      <c r="C44" s="8">
        <v>1</v>
      </c>
      <c r="D44" s="8">
        <v>273086</v>
      </c>
      <c r="E44" s="8">
        <v>12096</v>
      </c>
    </row>
    <row r="45" spans="1:5" ht="12.75">
      <c r="A45">
        <f t="shared" si="0"/>
        <v>-769999</v>
      </c>
      <c r="B45" s="8">
        <v>-77</v>
      </c>
      <c r="C45" s="8">
        <v>1</v>
      </c>
      <c r="D45" s="8">
        <v>273086</v>
      </c>
      <c r="E45" s="8">
        <v>12096</v>
      </c>
    </row>
    <row r="46" spans="1:5" ht="12.75">
      <c r="A46">
        <f t="shared" si="0"/>
        <v>-769999</v>
      </c>
      <c r="B46" s="8">
        <v>-77</v>
      </c>
      <c r="C46" s="8">
        <v>1</v>
      </c>
      <c r="D46" s="8">
        <v>273086</v>
      </c>
      <c r="E46" s="8">
        <v>12096</v>
      </c>
    </row>
    <row r="47" spans="1:5" ht="12.75">
      <c r="A47">
        <f t="shared" si="0"/>
        <v>-769999</v>
      </c>
      <c r="B47" s="8">
        <v>-77</v>
      </c>
      <c r="C47" s="8">
        <v>1</v>
      </c>
      <c r="D47" s="8">
        <v>273086</v>
      </c>
      <c r="E47" s="8">
        <v>12096</v>
      </c>
    </row>
    <row r="48" spans="1:5" ht="12.75">
      <c r="A48">
        <f t="shared" si="0"/>
        <v>-769999</v>
      </c>
      <c r="B48" s="8">
        <v>-77</v>
      </c>
      <c r="C48" s="8">
        <v>1</v>
      </c>
      <c r="D48" s="8">
        <v>273086</v>
      </c>
      <c r="E48" s="8">
        <v>12096</v>
      </c>
    </row>
    <row r="49" spans="1:5" ht="12.75">
      <c r="A49">
        <f t="shared" si="0"/>
        <v>-770000</v>
      </c>
      <c r="B49" s="8">
        <v>-77</v>
      </c>
      <c r="C49" s="8">
        <v>0</v>
      </c>
      <c r="D49" s="8">
        <v>137778</v>
      </c>
      <c r="E49" s="8">
        <v>8288</v>
      </c>
    </row>
    <row r="50" spans="1:5" ht="12.75">
      <c r="A50">
        <f t="shared" si="0"/>
        <v>-770000</v>
      </c>
      <c r="B50" s="8">
        <v>-77</v>
      </c>
      <c r="C50" s="8">
        <v>0</v>
      </c>
      <c r="D50" s="8">
        <v>137778</v>
      </c>
      <c r="E50" s="8">
        <v>8288</v>
      </c>
    </row>
    <row r="51" spans="1:5" ht="12.75">
      <c r="A51">
        <f t="shared" si="0"/>
        <v>-759990</v>
      </c>
      <c r="B51" s="8">
        <v>-76</v>
      </c>
      <c r="C51" s="8">
        <v>10</v>
      </c>
      <c r="D51" s="8">
        <v>1012515</v>
      </c>
      <c r="E51" s="8">
        <v>4854</v>
      </c>
    </row>
    <row r="52" spans="1:5" ht="12.75">
      <c r="A52">
        <f t="shared" si="0"/>
        <v>-759990</v>
      </c>
      <c r="B52" s="8">
        <v>-76</v>
      </c>
      <c r="C52" s="8">
        <v>10</v>
      </c>
      <c r="D52" s="8">
        <v>1012515</v>
      </c>
      <c r="E52" s="8">
        <v>4854</v>
      </c>
    </row>
    <row r="53" spans="1:5" ht="12.75">
      <c r="A53">
        <f t="shared" si="0"/>
        <v>-759990</v>
      </c>
      <c r="B53" s="8">
        <v>-76</v>
      </c>
      <c r="C53" s="8">
        <v>10</v>
      </c>
      <c r="D53" s="8">
        <v>1012515</v>
      </c>
      <c r="E53" s="8">
        <v>4854</v>
      </c>
    </row>
    <row r="54" spans="1:5" ht="12.75">
      <c r="A54">
        <f t="shared" si="0"/>
        <v>-759991</v>
      </c>
      <c r="B54" s="8">
        <v>-76</v>
      </c>
      <c r="C54" s="8">
        <v>9</v>
      </c>
      <c r="D54" s="8">
        <v>850871</v>
      </c>
      <c r="E54" s="8">
        <v>9294</v>
      </c>
    </row>
    <row r="55" spans="1:5" ht="12.75">
      <c r="A55">
        <f t="shared" si="0"/>
        <v>-759991</v>
      </c>
      <c r="B55" s="8">
        <v>-76</v>
      </c>
      <c r="C55" s="8">
        <v>9</v>
      </c>
      <c r="D55" s="8">
        <v>850871</v>
      </c>
      <c r="E55" s="8">
        <v>9294</v>
      </c>
    </row>
    <row r="56" spans="1:5" ht="12.75">
      <c r="A56">
        <f t="shared" si="0"/>
        <v>-759991</v>
      </c>
      <c r="B56" s="8">
        <v>-76</v>
      </c>
      <c r="C56" s="8">
        <v>9</v>
      </c>
      <c r="D56" s="8">
        <v>850871</v>
      </c>
      <c r="E56" s="8">
        <v>9294</v>
      </c>
    </row>
    <row r="57" spans="1:5" ht="12.75">
      <c r="A57">
        <f t="shared" si="0"/>
        <v>-759992</v>
      </c>
      <c r="B57" s="8">
        <v>-76</v>
      </c>
      <c r="C57" s="8">
        <v>8</v>
      </c>
      <c r="D57" s="8">
        <v>651364</v>
      </c>
      <c r="E57" s="8">
        <v>12096</v>
      </c>
    </row>
    <row r="58" spans="1:5" ht="12.75">
      <c r="A58">
        <f t="shared" si="0"/>
        <v>-759992</v>
      </c>
      <c r="B58" s="8">
        <v>-76</v>
      </c>
      <c r="C58" s="8">
        <v>8</v>
      </c>
      <c r="D58" s="8">
        <v>651364</v>
      </c>
      <c r="E58" s="8">
        <v>12096</v>
      </c>
    </row>
    <row r="59" spans="1:5" ht="12.75">
      <c r="A59">
        <f t="shared" si="0"/>
        <v>-759992</v>
      </c>
      <c r="B59" s="8">
        <v>-76</v>
      </c>
      <c r="C59" s="8">
        <v>8</v>
      </c>
      <c r="D59" s="8">
        <v>651364</v>
      </c>
      <c r="E59" s="8">
        <v>12096</v>
      </c>
    </row>
    <row r="60" spans="1:5" ht="12.75">
      <c r="A60">
        <f t="shared" si="0"/>
        <v>-759993</v>
      </c>
      <c r="B60" s="8">
        <v>-76</v>
      </c>
      <c r="C60" s="8">
        <v>7</v>
      </c>
      <c r="D60" s="8">
        <v>204427</v>
      </c>
      <c r="E60" s="8">
        <v>12096</v>
      </c>
    </row>
    <row r="61" spans="1:5" ht="12.75">
      <c r="A61">
        <f t="shared" si="0"/>
        <v>-759993</v>
      </c>
      <c r="B61" s="8">
        <v>-76</v>
      </c>
      <c r="C61" s="8">
        <v>7</v>
      </c>
      <c r="D61" s="8">
        <v>204427</v>
      </c>
      <c r="E61" s="8">
        <v>12096</v>
      </c>
    </row>
    <row r="62" spans="1:5" ht="12.75">
      <c r="A62">
        <f t="shared" si="0"/>
        <v>-759994</v>
      </c>
      <c r="B62" s="8">
        <v>-76</v>
      </c>
      <c r="C62" s="8">
        <v>6</v>
      </c>
      <c r="D62" s="8">
        <v>3230491</v>
      </c>
      <c r="E62" s="8">
        <v>12096</v>
      </c>
    </row>
    <row r="63" spans="1:5" ht="12.75">
      <c r="A63">
        <f t="shared" si="0"/>
        <v>-759995</v>
      </c>
      <c r="B63" s="8">
        <v>-76</v>
      </c>
      <c r="C63" s="8">
        <v>5</v>
      </c>
      <c r="D63" s="8">
        <v>1302409</v>
      </c>
      <c r="E63" s="8">
        <v>12096</v>
      </c>
    </row>
    <row r="64" spans="1:5" ht="12.75">
      <c r="A64">
        <f t="shared" si="0"/>
        <v>-759995</v>
      </c>
      <c r="B64" s="8">
        <v>-76</v>
      </c>
      <c r="C64" s="8">
        <v>5</v>
      </c>
      <c r="D64" s="8">
        <v>1302409</v>
      </c>
      <c r="E64" s="8">
        <v>12096</v>
      </c>
    </row>
    <row r="65" spans="1:5" ht="12.75">
      <c r="A65">
        <f t="shared" si="0"/>
        <v>-759995</v>
      </c>
      <c r="B65" s="8">
        <v>-76</v>
      </c>
      <c r="C65" s="8">
        <v>5</v>
      </c>
      <c r="D65" s="8">
        <v>1302409</v>
      </c>
      <c r="E65" s="8">
        <v>12096</v>
      </c>
    </row>
    <row r="66" spans="1:5" ht="12.75">
      <c r="A66">
        <f t="shared" si="0"/>
        <v>-759995</v>
      </c>
      <c r="B66" s="8">
        <v>-76</v>
      </c>
      <c r="C66" s="8">
        <v>5</v>
      </c>
      <c r="D66" s="8">
        <v>1302409</v>
      </c>
      <c r="E66" s="8">
        <v>12096</v>
      </c>
    </row>
    <row r="67" spans="1:5" ht="12.75">
      <c r="A67">
        <f aca="true" t="shared" si="1" ref="A67:A130">(B67*10000)+C67</f>
        <v>-759996</v>
      </c>
      <c r="B67" s="8">
        <v>-76</v>
      </c>
      <c r="C67" s="8">
        <v>4</v>
      </c>
      <c r="D67" s="8">
        <v>2013768</v>
      </c>
      <c r="E67" s="8">
        <v>11965</v>
      </c>
    </row>
    <row r="68" spans="1:5" ht="12.75">
      <c r="A68">
        <f t="shared" si="1"/>
        <v>-759996</v>
      </c>
      <c r="B68" s="8">
        <v>-76</v>
      </c>
      <c r="C68" s="8">
        <v>4</v>
      </c>
      <c r="D68" s="8">
        <v>2013768</v>
      </c>
      <c r="E68" s="8">
        <v>11965</v>
      </c>
    </row>
    <row r="69" spans="1:5" ht="12.75">
      <c r="A69">
        <f t="shared" si="1"/>
        <v>-759996</v>
      </c>
      <c r="B69" s="8">
        <v>-76</v>
      </c>
      <c r="C69" s="8">
        <v>4</v>
      </c>
      <c r="D69" s="8">
        <v>2013768</v>
      </c>
      <c r="E69" s="8">
        <v>11965</v>
      </c>
    </row>
    <row r="70" spans="1:5" ht="12.75">
      <c r="A70">
        <f t="shared" si="1"/>
        <v>-759996</v>
      </c>
      <c r="B70" s="8">
        <v>-76</v>
      </c>
      <c r="C70" s="8">
        <v>4</v>
      </c>
      <c r="D70" s="8">
        <v>2013768</v>
      </c>
      <c r="E70" s="8">
        <v>11965</v>
      </c>
    </row>
    <row r="71" spans="1:5" ht="12.75">
      <c r="A71">
        <f t="shared" si="1"/>
        <v>-759996</v>
      </c>
      <c r="B71" s="8">
        <v>-76</v>
      </c>
      <c r="C71" s="8">
        <v>4</v>
      </c>
      <c r="D71" s="8">
        <v>2013768</v>
      </c>
      <c r="E71" s="8">
        <v>11965</v>
      </c>
    </row>
    <row r="72" spans="1:5" ht="12.75">
      <c r="A72">
        <f t="shared" si="1"/>
        <v>-759997</v>
      </c>
      <c r="B72" s="8">
        <v>-76</v>
      </c>
      <c r="C72" s="8">
        <v>3</v>
      </c>
      <c r="D72" s="8">
        <v>471394</v>
      </c>
      <c r="E72" s="8">
        <v>12096</v>
      </c>
    </row>
    <row r="73" spans="1:5" ht="12.75">
      <c r="A73">
        <f t="shared" si="1"/>
        <v>-759997</v>
      </c>
      <c r="B73" s="8">
        <v>-76</v>
      </c>
      <c r="C73" s="8">
        <v>3</v>
      </c>
      <c r="D73" s="8">
        <v>471394</v>
      </c>
      <c r="E73" s="8">
        <v>12096</v>
      </c>
    </row>
    <row r="74" spans="1:5" ht="12.75">
      <c r="A74">
        <f t="shared" si="1"/>
        <v>-759997</v>
      </c>
      <c r="B74" s="8">
        <v>-76</v>
      </c>
      <c r="C74" s="8">
        <v>3</v>
      </c>
      <c r="D74" s="8">
        <v>471394</v>
      </c>
      <c r="E74" s="8">
        <v>12096</v>
      </c>
    </row>
    <row r="75" spans="1:5" ht="12.75">
      <c r="A75">
        <f t="shared" si="1"/>
        <v>-759998</v>
      </c>
      <c r="B75" s="8">
        <v>-76</v>
      </c>
      <c r="C75" s="8">
        <v>2</v>
      </c>
      <c r="D75" s="8">
        <v>387311</v>
      </c>
      <c r="E75" s="8">
        <v>12120</v>
      </c>
    </row>
    <row r="76" spans="1:5" ht="12.75">
      <c r="A76">
        <f t="shared" si="1"/>
        <v>-759998</v>
      </c>
      <c r="B76" s="8">
        <v>-76</v>
      </c>
      <c r="C76" s="8">
        <v>2</v>
      </c>
      <c r="D76" s="8">
        <v>387311</v>
      </c>
      <c r="E76" s="8">
        <v>12120</v>
      </c>
    </row>
    <row r="77" spans="1:5" ht="12.75">
      <c r="A77">
        <f t="shared" si="1"/>
        <v>-759998</v>
      </c>
      <c r="B77" s="8">
        <v>-76</v>
      </c>
      <c r="C77" s="8">
        <v>2</v>
      </c>
      <c r="D77" s="8">
        <v>387311</v>
      </c>
      <c r="E77" s="8">
        <v>12120</v>
      </c>
    </row>
    <row r="78" spans="1:5" ht="12.75">
      <c r="A78">
        <f t="shared" si="1"/>
        <v>-759999</v>
      </c>
      <c r="B78" s="8">
        <v>-76</v>
      </c>
      <c r="C78" s="8">
        <v>1</v>
      </c>
      <c r="D78" s="8">
        <v>253515</v>
      </c>
      <c r="E78" s="8">
        <v>12096</v>
      </c>
    </row>
    <row r="79" spans="1:5" ht="12.75">
      <c r="A79">
        <f t="shared" si="1"/>
        <v>-759999</v>
      </c>
      <c r="B79" s="8">
        <v>-76</v>
      </c>
      <c r="C79" s="8">
        <v>1</v>
      </c>
      <c r="D79" s="8">
        <v>253515</v>
      </c>
      <c r="E79" s="8">
        <v>12096</v>
      </c>
    </row>
    <row r="80" spans="1:5" ht="12.75">
      <c r="A80">
        <f t="shared" si="1"/>
        <v>-759999</v>
      </c>
      <c r="B80" s="8">
        <v>-76</v>
      </c>
      <c r="C80" s="8">
        <v>1</v>
      </c>
      <c r="D80" s="8">
        <v>253515</v>
      </c>
      <c r="E80" s="8">
        <v>12096</v>
      </c>
    </row>
    <row r="81" spans="1:5" ht="12.75">
      <c r="A81">
        <f t="shared" si="1"/>
        <v>-760000</v>
      </c>
      <c r="B81" s="8">
        <v>-76</v>
      </c>
      <c r="C81" s="8">
        <v>0</v>
      </c>
      <c r="D81" s="8">
        <v>39827</v>
      </c>
      <c r="E81" s="8">
        <v>11376</v>
      </c>
    </row>
    <row r="82" spans="1:5" ht="12.75">
      <c r="A82">
        <f t="shared" si="1"/>
        <v>-760000</v>
      </c>
      <c r="B82" s="8">
        <v>-76</v>
      </c>
      <c r="C82" s="8">
        <v>0</v>
      </c>
      <c r="D82" s="8">
        <v>39827</v>
      </c>
      <c r="E82" s="8">
        <v>11376</v>
      </c>
    </row>
    <row r="83" spans="1:5" ht="12.75">
      <c r="A83">
        <f t="shared" si="1"/>
        <v>-760001</v>
      </c>
      <c r="B83" s="8">
        <v>-76</v>
      </c>
      <c r="C83" s="8">
        <v>-1</v>
      </c>
      <c r="D83" s="8">
        <v>689</v>
      </c>
      <c r="E83" s="8">
        <v>397</v>
      </c>
    </row>
    <row r="84" spans="1:5" ht="12.75">
      <c r="A84">
        <f t="shared" si="1"/>
        <v>-749989</v>
      </c>
      <c r="B84" s="8">
        <v>-75</v>
      </c>
      <c r="C84" s="8">
        <v>11</v>
      </c>
      <c r="D84" s="8">
        <v>400245</v>
      </c>
      <c r="E84" s="8">
        <v>1140</v>
      </c>
    </row>
    <row r="85" spans="1:5" ht="12.75">
      <c r="A85">
        <f t="shared" si="1"/>
        <v>-749989</v>
      </c>
      <c r="B85" s="8">
        <v>-75</v>
      </c>
      <c r="C85" s="8">
        <v>11</v>
      </c>
      <c r="D85" s="8">
        <v>400245</v>
      </c>
      <c r="E85" s="8">
        <v>1140</v>
      </c>
    </row>
    <row r="86" spans="1:5" ht="12.75">
      <c r="A86">
        <f t="shared" si="1"/>
        <v>-749990</v>
      </c>
      <c r="B86" s="8">
        <v>-75</v>
      </c>
      <c r="C86" s="8">
        <v>10</v>
      </c>
      <c r="D86" s="8">
        <v>1703133</v>
      </c>
      <c r="E86" s="8">
        <v>11421</v>
      </c>
    </row>
    <row r="87" spans="1:5" ht="12.75">
      <c r="A87">
        <f t="shared" si="1"/>
        <v>-749990</v>
      </c>
      <c r="B87" s="8">
        <v>-75</v>
      </c>
      <c r="C87" s="8">
        <v>10</v>
      </c>
      <c r="D87" s="8">
        <v>1703133</v>
      </c>
      <c r="E87" s="8">
        <v>11421</v>
      </c>
    </row>
    <row r="88" spans="1:5" ht="12.75">
      <c r="A88">
        <f t="shared" si="1"/>
        <v>-749990</v>
      </c>
      <c r="B88" s="8">
        <v>-75</v>
      </c>
      <c r="C88" s="8">
        <v>10</v>
      </c>
      <c r="D88" s="8">
        <v>1703133</v>
      </c>
      <c r="E88" s="8">
        <v>11421</v>
      </c>
    </row>
    <row r="89" spans="1:5" ht="12.75">
      <c r="A89">
        <f t="shared" si="1"/>
        <v>-749990</v>
      </c>
      <c r="B89" s="8">
        <v>-75</v>
      </c>
      <c r="C89" s="8">
        <v>10</v>
      </c>
      <c r="D89" s="8">
        <v>1703133</v>
      </c>
      <c r="E89" s="8">
        <v>11421</v>
      </c>
    </row>
    <row r="90" spans="1:5" ht="12.75">
      <c r="A90">
        <f t="shared" si="1"/>
        <v>-749991</v>
      </c>
      <c r="B90" s="8">
        <v>-75</v>
      </c>
      <c r="C90" s="8">
        <v>9</v>
      </c>
      <c r="D90" s="8">
        <v>458455</v>
      </c>
      <c r="E90" s="8">
        <v>12096</v>
      </c>
    </row>
    <row r="91" spans="1:5" ht="12.75">
      <c r="A91">
        <f t="shared" si="1"/>
        <v>-749991</v>
      </c>
      <c r="B91" s="8">
        <v>-75</v>
      </c>
      <c r="C91" s="8">
        <v>9</v>
      </c>
      <c r="D91" s="8">
        <v>458455</v>
      </c>
      <c r="E91" s="8">
        <v>12096</v>
      </c>
    </row>
    <row r="92" spans="1:5" ht="12.75">
      <c r="A92">
        <f t="shared" si="1"/>
        <v>-749991</v>
      </c>
      <c r="B92" s="8">
        <v>-75</v>
      </c>
      <c r="C92" s="8">
        <v>9</v>
      </c>
      <c r="D92" s="8">
        <v>458455</v>
      </c>
      <c r="E92" s="8">
        <v>12096</v>
      </c>
    </row>
    <row r="93" spans="1:5" ht="12.75">
      <c r="A93">
        <f t="shared" si="1"/>
        <v>-749991</v>
      </c>
      <c r="B93" s="8">
        <v>-75</v>
      </c>
      <c r="C93" s="8">
        <v>9</v>
      </c>
      <c r="D93" s="8">
        <v>458455</v>
      </c>
      <c r="E93" s="8">
        <v>12096</v>
      </c>
    </row>
    <row r="94" spans="1:5" ht="12.75">
      <c r="A94">
        <f t="shared" si="1"/>
        <v>-749992</v>
      </c>
      <c r="B94" s="8">
        <v>-75</v>
      </c>
      <c r="C94" s="8">
        <v>8</v>
      </c>
      <c r="D94" s="8">
        <v>325938</v>
      </c>
      <c r="E94" s="8">
        <v>12096</v>
      </c>
    </row>
    <row r="95" spans="1:5" ht="12.75">
      <c r="A95">
        <f t="shared" si="1"/>
        <v>-749992</v>
      </c>
      <c r="B95" s="8">
        <v>-75</v>
      </c>
      <c r="C95" s="8">
        <v>8</v>
      </c>
      <c r="D95" s="8">
        <v>325938</v>
      </c>
      <c r="E95" s="8">
        <v>12096</v>
      </c>
    </row>
    <row r="96" spans="1:5" ht="12.75">
      <c r="A96">
        <f t="shared" si="1"/>
        <v>-749992</v>
      </c>
      <c r="B96" s="8">
        <v>-75</v>
      </c>
      <c r="C96" s="8">
        <v>8</v>
      </c>
      <c r="D96" s="8">
        <v>325938</v>
      </c>
      <c r="E96" s="8">
        <v>12096</v>
      </c>
    </row>
    <row r="97" spans="1:5" ht="12.75">
      <c r="A97">
        <f t="shared" si="1"/>
        <v>-749992</v>
      </c>
      <c r="B97" s="8">
        <v>-75</v>
      </c>
      <c r="C97" s="8">
        <v>8</v>
      </c>
      <c r="D97" s="8">
        <v>325938</v>
      </c>
      <c r="E97" s="8">
        <v>12096</v>
      </c>
    </row>
    <row r="98" spans="1:5" ht="12.75">
      <c r="A98">
        <f t="shared" si="1"/>
        <v>-749993</v>
      </c>
      <c r="B98" s="8">
        <v>-75</v>
      </c>
      <c r="C98" s="8">
        <v>7</v>
      </c>
      <c r="D98" s="8">
        <v>226644</v>
      </c>
      <c r="E98" s="8">
        <v>12096</v>
      </c>
    </row>
    <row r="99" spans="1:5" ht="12.75">
      <c r="A99">
        <f t="shared" si="1"/>
        <v>-749993</v>
      </c>
      <c r="B99" s="8">
        <v>-75</v>
      </c>
      <c r="C99" s="8">
        <v>7</v>
      </c>
      <c r="D99" s="8">
        <v>226644</v>
      </c>
      <c r="E99" s="8">
        <v>12096</v>
      </c>
    </row>
    <row r="100" spans="1:5" ht="12.75">
      <c r="A100">
        <f t="shared" si="1"/>
        <v>-749994</v>
      </c>
      <c r="B100" s="8">
        <v>-75</v>
      </c>
      <c r="C100" s="8">
        <v>6</v>
      </c>
      <c r="D100" s="8">
        <v>205440</v>
      </c>
      <c r="E100" s="8">
        <v>12096</v>
      </c>
    </row>
    <row r="101" spans="1:5" ht="12.75">
      <c r="A101">
        <f t="shared" si="1"/>
        <v>-749994</v>
      </c>
      <c r="B101" s="8">
        <v>-75</v>
      </c>
      <c r="C101" s="8">
        <v>6</v>
      </c>
      <c r="D101" s="8">
        <v>205440</v>
      </c>
      <c r="E101" s="8">
        <v>12096</v>
      </c>
    </row>
    <row r="102" spans="1:5" ht="12.75">
      <c r="A102">
        <f t="shared" si="1"/>
        <v>-749994</v>
      </c>
      <c r="B102" s="8">
        <v>-75</v>
      </c>
      <c r="C102" s="8">
        <v>6</v>
      </c>
      <c r="D102" s="8">
        <v>205440</v>
      </c>
      <c r="E102" s="8">
        <v>12096</v>
      </c>
    </row>
    <row r="103" spans="1:5" ht="12.75">
      <c r="A103">
        <f t="shared" si="1"/>
        <v>-749995</v>
      </c>
      <c r="B103" s="8">
        <v>-75</v>
      </c>
      <c r="C103" s="8">
        <v>5</v>
      </c>
      <c r="D103" s="8">
        <v>563331</v>
      </c>
      <c r="E103" s="8">
        <v>12096</v>
      </c>
    </row>
    <row r="104" spans="1:5" ht="12.75">
      <c r="A104">
        <f t="shared" si="1"/>
        <v>-749995</v>
      </c>
      <c r="B104" s="8">
        <v>-75</v>
      </c>
      <c r="C104" s="8">
        <v>5</v>
      </c>
      <c r="D104" s="8">
        <v>563331</v>
      </c>
      <c r="E104" s="8">
        <v>12096</v>
      </c>
    </row>
    <row r="105" spans="1:5" ht="12.75">
      <c r="A105">
        <f t="shared" si="1"/>
        <v>-749995</v>
      </c>
      <c r="B105" s="8">
        <v>-75</v>
      </c>
      <c r="C105" s="8">
        <v>5</v>
      </c>
      <c r="D105" s="8">
        <v>563331</v>
      </c>
      <c r="E105" s="8">
        <v>12096</v>
      </c>
    </row>
    <row r="106" spans="1:5" ht="12.75">
      <c r="A106">
        <f t="shared" si="1"/>
        <v>-749995</v>
      </c>
      <c r="B106" s="8">
        <v>-75</v>
      </c>
      <c r="C106" s="8">
        <v>5</v>
      </c>
      <c r="D106" s="8">
        <v>563331</v>
      </c>
      <c r="E106" s="8">
        <v>12096</v>
      </c>
    </row>
    <row r="107" spans="1:5" ht="12.75">
      <c r="A107">
        <f t="shared" si="1"/>
        <v>-749995</v>
      </c>
      <c r="B107" s="8">
        <v>-75</v>
      </c>
      <c r="C107" s="8">
        <v>5</v>
      </c>
      <c r="D107" s="8">
        <v>563331</v>
      </c>
      <c r="E107" s="8">
        <v>12096</v>
      </c>
    </row>
    <row r="108" spans="1:5" ht="12.75">
      <c r="A108">
        <f t="shared" si="1"/>
        <v>-749995</v>
      </c>
      <c r="B108" s="8">
        <v>-75</v>
      </c>
      <c r="C108" s="8">
        <v>5</v>
      </c>
      <c r="D108" s="8">
        <v>563331</v>
      </c>
      <c r="E108" s="8">
        <v>12096</v>
      </c>
    </row>
    <row r="109" spans="1:5" ht="12.75">
      <c r="A109">
        <f t="shared" si="1"/>
        <v>-749996</v>
      </c>
      <c r="B109" s="8">
        <v>-75</v>
      </c>
      <c r="C109" s="8">
        <v>4</v>
      </c>
      <c r="D109" s="8">
        <v>5226199</v>
      </c>
      <c r="E109" s="8">
        <v>12096</v>
      </c>
    </row>
    <row r="110" spans="1:5" ht="12.75">
      <c r="A110">
        <f t="shared" si="1"/>
        <v>-749996</v>
      </c>
      <c r="B110" s="8">
        <v>-75</v>
      </c>
      <c r="C110" s="8">
        <v>4</v>
      </c>
      <c r="D110" s="8">
        <v>5226199</v>
      </c>
      <c r="E110" s="8">
        <v>12096</v>
      </c>
    </row>
    <row r="111" spans="1:5" ht="12.75">
      <c r="A111">
        <f t="shared" si="1"/>
        <v>-749996</v>
      </c>
      <c r="B111" s="8">
        <v>-75</v>
      </c>
      <c r="C111" s="8">
        <v>4</v>
      </c>
      <c r="D111" s="8">
        <v>5226199</v>
      </c>
      <c r="E111" s="8">
        <v>12096</v>
      </c>
    </row>
    <row r="112" spans="1:5" ht="12.75">
      <c r="A112">
        <f t="shared" si="1"/>
        <v>-749996</v>
      </c>
      <c r="B112" s="8">
        <v>-75</v>
      </c>
      <c r="C112" s="8">
        <v>4</v>
      </c>
      <c r="D112" s="8">
        <v>5226199</v>
      </c>
      <c r="E112" s="8">
        <v>12096</v>
      </c>
    </row>
    <row r="113" spans="1:5" ht="12.75">
      <c r="A113">
        <f t="shared" si="1"/>
        <v>-749997</v>
      </c>
      <c r="B113" s="8">
        <v>-75</v>
      </c>
      <c r="C113" s="8">
        <v>3</v>
      </c>
      <c r="D113" s="8">
        <v>1233574</v>
      </c>
      <c r="E113" s="8">
        <v>12096</v>
      </c>
    </row>
    <row r="114" spans="1:5" ht="12.75">
      <c r="A114">
        <f t="shared" si="1"/>
        <v>-749997</v>
      </c>
      <c r="B114" s="8">
        <v>-75</v>
      </c>
      <c r="C114" s="8">
        <v>3</v>
      </c>
      <c r="D114" s="8">
        <v>1233574</v>
      </c>
      <c r="E114" s="8">
        <v>12096</v>
      </c>
    </row>
    <row r="115" spans="1:5" ht="12.75">
      <c r="A115">
        <f t="shared" si="1"/>
        <v>-749997</v>
      </c>
      <c r="B115" s="8">
        <v>-75</v>
      </c>
      <c r="C115" s="8">
        <v>3</v>
      </c>
      <c r="D115" s="8">
        <v>1233574</v>
      </c>
      <c r="E115" s="8">
        <v>12096</v>
      </c>
    </row>
    <row r="116" spans="1:5" ht="12.75">
      <c r="A116">
        <f t="shared" si="1"/>
        <v>-749997</v>
      </c>
      <c r="B116" s="8">
        <v>-75</v>
      </c>
      <c r="C116" s="8">
        <v>3</v>
      </c>
      <c r="D116" s="8">
        <v>1233574</v>
      </c>
      <c r="E116" s="8">
        <v>12096</v>
      </c>
    </row>
    <row r="117" spans="1:5" ht="12.75">
      <c r="A117">
        <f t="shared" si="1"/>
        <v>-749997</v>
      </c>
      <c r="B117" s="8">
        <v>-75</v>
      </c>
      <c r="C117" s="8">
        <v>3</v>
      </c>
      <c r="D117" s="8">
        <v>1233574</v>
      </c>
      <c r="E117" s="8">
        <v>12096</v>
      </c>
    </row>
    <row r="118" spans="1:5" ht="12.75">
      <c r="A118">
        <f t="shared" si="1"/>
        <v>-749998</v>
      </c>
      <c r="B118" s="8">
        <v>-75</v>
      </c>
      <c r="C118" s="8">
        <v>2</v>
      </c>
      <c r="D118" s="8">
        <v>31879</v>
      </c>
      <c r="E118" s="8">
        <v>12120</v>
      </c>
    </row>
    <row r="119" spans="1:5" ht="12.75">
      <c r="A119">
        <f t="shared" si="1"/>
        <v>-749998</v>
      </c>
      <c r="B119" s="8">
        <v>-75</v>
      </c>
      <c r="C119" s="8">
        <v>2</v>
      </c>
      <c r="D119" s="8">
        <v>31879</v>
      </c>
      <c r="E119" s="8">
        <v>12120</v>
      </c>
    </row>
    <row r="120" spans="1:5" ht="12.75">
      <c r="A120">
        <f t="shared" si="1"/>
        <v>-749998</v>
      </c>
      <c r="B120" s="8">
        <v>-75</v>
      </c>
      <c r="C120" s="8">
        <v>2</v>
      </c>
      <c r="D120" s="8">
        <v>31879</v>
      </c>
      <c r="E120" s="8">
        <v>12120</v>
      </c>
    </row>
    <row r="121" spans="1:5" ht="12.75">
      <c r="A121">
        <f t="shared" si="1"/>
        <v>-749999</v>
      </c>
      <c r="B121" s="8">
        <v>-75</v>
      </c>
      <c r="C121" s="8">
        <v>1</v>
      </c>
      <c r="D121" s="8">
        <v>26193</v>
      </c>
      <c r="E121" s="8">
        <v>12096</v>
      </c>
    </row>
    <row r="122" spans="1:5" ht="12.75">
      <c r="A122">
        <f t="shared" si="1"/>
        <v>-749999</v>
      </c>
      <c r="B122" s="8">
        <v>-75</v>
      </c>
      <c r="C122" s="8">
        <v>1</v>
      </c>
      <c r="D122" s="8">
        <v>26193</v>
      </c>
      <c r="E122" s="8">
        <v>12096</v>
      </c>
    </row>
    <row r="123" spans="1:5" ht="12.75">
      <c r="A123">
        <f t="shared" si="1"/>
        <v>-750000</v>
      </c>
      <c r="B123" s="8">
        <v>-75</v>
      </c>
      <c r="C123" s="8">
        <v>0</v>
      </c>
      <c r="D123" s="8">
        <v>16849</v>
      </c>
      <c r="E123" s="8">
        <v>12096</v>
      </c>
    </row>
    <row r="124" spans="1:5" ht="12.75">
      <c r="A124">
        <f t="shared" si="1"/>
        <v>-750000</v>
      </c>
      <c r="B124" s="8">
        <v>-75</v>
      </c>
      <c r="C124" s="8">
        <v>0</v>
      </c>
      <c r="D124" s="8">
        <v>16849</v>
      </c>
      <c r="E124" s="8">
        <v>12096</v>
      </c>
    </row>
    <row r="125" spans="1:5" ht="12.75">
      <c r="A125">
        <f t="shared" si="1"/>
        <v>-750001</v>
      </c>
      <c r="B125" s="8">
        <v>-75</v>
      </c>
      <c r="C125" s="8">
        <v>-1</v>
      </c>
      <c r="D125" s="8">
        <v>6132</v>
      </c>
      <c r="E125" s="8">
        <v>6775</v>
      </c>
    </row>
    <row r="126" spans="1:5" ht="12.75">
      <c r="A126">
        <f t="shared" si="1"/>
        <v>-750001</v>
      </c>
      <c r="B126" s="8">
        <v>-75</v>
      </c>
      <c r="C126" s="8">
        <v>-1</v>
      </c>
      <c r="D126" s="8">
        <v>6132</v>
      </c>
      <c r="E126" s="8">
        <v>6775</v>
      </c>
    </row>
    <row r="127" spans="1:5" ht="12.75">
      <c r="A127">
        <f t="shared" si="1"/>
        <v>-750001</v>
      </c>
      <c r="B127" s="8">
        <v>-75</v>
      </c>
      <c r="C127" s="8">
        <v>-1</v>
      </c>
      <c r="D127" s="8">
        <v>6132</v>
      </c>
      <c r="E127" s="8">
        <v>6775</v>
      </c>
    </row>
    <row r="128" spans="1:5" ht="12.75">
      <c r="A128">
        <f t="shared" si="1"/>
        <v>-750002</v>
      </c>
      <c r="B128" s="8">
        <v>-75</v>
      </c>
      <c r="C128" s="8">
        <v>-2</v>
      </c>
      <c r="D128" s="8">
        <v>43</v>
      </c>
      <c r="E128" s="8">
        <v>169</v>
      </c>
    </row>
    <row r="129" spans="1:5" ht="12.75">
      <c r="A129">
        <f t="shared" si="1"/>
        <v>-739989</v>
      </c>
      <c r="B129" s="8">
        <v>-74</v>
      </c>
      <c r="C129" s="8">
        <v>11</v>
      </c>
      <c r="D129" s="8">
        <v>208523</v>
      </c>
      <c r="E129" s="8">
        <v>3757</v>
      </c>
    </row>
    <row r="130" spans="1:5" ht="12.75">
      <c r="A130">
        <f t="shared" si="1"/>
        <v>-739989</v>
      </c>
      <c r="B130" s="8">
        <v>-74</v>
      </c>
      <c r="C130" s="8">
        <v>11</v>
      </c>
      <c r="D130" s="8">
        <v>208523</v>
      </c>
      <c r="E130" s="8">
        <v>3757</v>
      </c>
    </row>
    <row r="131" spans="1:5" ht="12.75">
      <c r="A131">
        <f aca="true" t="shared" si="2" ref="A131:A194">(B131*10000)+C131</f>
        <v>-739990</v>
      </c>
      <c r="B131" s="8">
        <v>-74</v>
      </c>
      <c r="C131" s="8">
        <v>10</v>
      </c>
      <c r="D131" s="8">
        <v>527054</v>
      </c>
      <c r="E131" s="8">
        <v>12096</v>
      </c>
    </row>
    <row r="132" spans="1:5" ht="12.75">
      <c r="A132">
        <f t="shared" si="2"/>
        <v>-739990</v>
      </c>
      <c r="B132" s="8">
        <v>-74</v>
      </c>
      <c r="C132" s="8">
        <v>10</v>
      </c>
      <c r="D132" s="8">
        <v>527054</v>
      </c>
      <c r="E132" s="8">
        <v>12096</v>
      </c>
    </row>
    <row r="133" spans="1:5" ht="12.75">
      <c r="A133">
        <f t="shared" si="2"/>
        <v>-739990</v>
      </c>
      <c r="B133" s="8">
        <v>-74</v>
      </c>
      <c r="C133" s="8">
        <v>10</v>
      </c>
      <c r="D133" s="8">
        <v>527054</v>
      </c>
      <c r="E133" s="8">
        <v>12096</v>
      </c>
    </row>
    <row r="134" spans="1:5" ht="12.75">
      <c r="A134">
        <f t="shared" si="2"/>
        <v>-739991</v>
      </c>
      <c r="B134" s="8">
        <v>-74</v>
      </c>
      <c r="C134" s="8">
        <v>9</v>
      </c>
      <c r="D134" s="8">
        <v>286964</v>
      </c>
      <c r="E134" s="8">
        <v>10677</v>
      </c>
    </row>
    <row r="135" spans="1:5" ht="12.75">
      <c r="A135">
        <f t="shared" si="2"/>
        <v>-739991</v>
      </c>
      <c r="B135" s="8">
        <v>-74</v>
      </c>
      <c r="C135" s="8">
        <v>9</v>
      </c>
      <c r="D135" s="8">
        <v>286964</v>
      </c>
      <c r="E135" s="8">
        <v>10677</v>
      </c>
    </row>
    <row r="136" spans="1:5" ht="12.75">
      <c r="A136">
        <f t="shared" si="2"/>
        <v>-739991</v>
      </c>
      <c r="B136" s="8">
        <v>-74</v>
      </c>
      <c r="C136" s="8">
        <v>9</v>
      </c>
      <c r="D136" s="8">
        <v>286964</v>
      </c>
      <c r="E136" s="8">
        <v>10677</v>
      </c>
    </row>
    <row r="137" spans="1:5" ht="12.75">
      <c r="A137">
        <f t="shared" si="2"/>
        <v>-739992</v>
      </c>
      <c r="B137" s="8">
        <v>-74</v>
      </c>
      <c r="C137" s="8">
        <v>8</v>
      </c>
      <c r="D137" s="8">
        <v>400252</v>
      </c>
      <c r="E137" s="8">
        <v>12096</v>
      </c>
    </row>
    <row r="138" spans="1:5" ht="12.75">
      <c r="A138">
        <f t="shared" si="2"/>
        <v>-739992</v>
      </c>
      <c r="B138" s="8">
        <v>-74</v>
      </c>
      <c r="C138" s="8">
        <v>8</v>
      </c>
      <c r="D138" s="8">
        <v>400252</v>
      </c>
      <c r="E138" s="8">
        <v>12096</v>
      </c>
    </row>
    <row r="139" spans="1:5" ht="12.75">
      <c r="A139">
        <f t="shared" si="2"/>
        <v>-739992</v>
      </c>
      <c r="B139" s="8">
        <v>-74</v>
      </c>
      <c r="C139" s="8">
        <v>8</v>
      </c>
      <c r="D139" s="8">
        <v>400252</v>
      </c>
      <c r="E139" s="8">
        <v>12096</v>
      </c>
    </row>
    <row r="140" spans="1:5" ht="12.75">
      <c r="A140">
        <f t="shared" si="2"/>
        <v>-739992</v>
      </c>
      <c r="B140" s="8">
        <v>-74</v>
      </c>
      <c r="C140" s="8">
        <v>8</v>
      </c>
      <c r="D140" s="8">
        <v>400252</v>
      </c>
      <c r="E140" s="8">
        <v>12096</v>
      </c>
    </row>
    <row r="141" spans="1:5" ht="12.75">
      <c r="A141">
        <f t="shared" si="2"/>
        <v>-739992</v>
      </c>
      <c r="B141" s="8">
        <v>-74</v>
      </c>
      <c r="C141" s="8">
        <v>8</v>
      </c>
      <c r="D141" s="8">
        <v>400252</v>
      </c>
      <c r="E141" s="8">
        <v>12096</v>
      </c>
    </row>
    <row r="142" spans="1:5" ht="12.75">
      <c r="A142">
        <f t="shared" si="2"/>
        <v>-739993</v>
      </c>
      <c r="B142" s="8">
        <v>-74</v>
      </c>
      <c r="C142" s="8">
        <v>7</v>
      </c>
      <c r="D142" s="8">
        <v>1046602</v>
      </c>
      <c r="E142" s="8">
        <v>12096</v>
      </c>
    </row>
    <row r="143" spans="1:5" ht="12.75">
      <c r="A143">
        <f t="shared" si="2"/>
        <v>-739993</v>
      </c>
      <c r="B143" s="8">
        <v>-74</v>
      </c>
      <c r="C143" s="8">
        <v>7</v>
      </c>
      <c r="D143" s="8">
        <v>1046602</v>
      </c>
      <c r="E143" s="8">
        <v>12096</v>
      </c>
    </row>
    <row r="144" spans="1:5" ht="12.75">
      <c r="A144">
        <f t="shared" si="2"/>
        <v>-739993</v>
      </c>
      <c r="B144" s="8">
        <v>-74</v>
      </c>
      <c r="C144" s="8">
        <v>7</v>
      </c>
      <c r="D144" s="8">
        <v>1046602</v>
      </c>
      <c r="E144" s="8">
        <v>12096</v>
      </c>
    </row>
    <row r="145" spans="1:5" ht="12.75">
      <c r="A145">
        <f t="shared" si="2"/>
        <v>-739993</v>
      </c>
      <c r="B145" s="8">
        <v>-74</v>
      </c>
      <c r="C145" s="8">
        <v>7</v>
      </c>
      <c r="D145" s="8">
        <v>1046602</v>
      </c>
      <c r="E145" s="8">
        <v>12096</v>
      </c>
    </row>
    <row r="146" spans="1:5" ht="12.75">
      <c r="A146">
        <f t="shared" si="2"/>
        <v>-739993</v>
      </c>
      <c r="B146" s="8">
        <v>-74</v>
      </c>
      <c r="C146" s="8">
        <v>7</v>
      </c>
      <c r="D146" s="8">
        <v>1046602</v>
      </c>
      <c r="E146" s="8">
        <v>12096</v>
      </c>
    </row>
    <row r="147" spans="1:5" ht="12.75">
      <c r="A147">
        <f t="shared" si="2"/>
        <v>-739994</v>
      </c>
      <c r="B147" s="8">
        <v>-74</v>
      </c>
      <c r="C147" s="8">
        <v>6</v>
      </c>
      <c r="D147" s="8">
        <v>460502</v>
      </c>
      <c r="E147" s="8">
        <v>12096</v>
      </c>
    </row>
    <row r="148" spans="1:5" ht="12.75">
      <c r="A148">
        <f t="shared" si="2"/>
        <v>-739994</v>
      </c>
      <c r="B148" s="8">
        <v>-74</v>
      </c>
      <c r="C148" s="8">
        <v>6</v>
      </c>
      <c r="D148" s="8">
        <v>460502</v>
      </c>
      <c r="E148" s="8">
        <v>12096</v>
      </c>
    </row>
    <row r="149" spans="1:5" ht="12.75">
      <c r="A149">
        <f t="shared" si="2"/>
        <v>-739994</v>
      </c>
      <c r="B149" s="8">
        <v>-74</v>
      </c>
      <c r="C149" s="8">
        <v>6</v>
      </c>
      <c r="D149" s="8">
        <v>460502</v>
      </c>
      <c r="E149" s="8">
        <v>12096</v>
      </c>
    </row>
    <row r="150" spans="1:5" ht="12.75">
      <c r="A150">
        <f t="shared" si="2"/>
        <v>-739995</v>
      </c>
      <c r="B150" s="8">
        <v>-74</v>
      </c>
      <c r="C150" s="8">
        <v>5</v>
      </c>
      <c r="D150" s="8">
        <v>942441</v>
      </c>
      <c r="E150" s="8">
        <v>12096</v>
      </c>
    </row>
    <row r="151" spans="1:5" ht="12.75">
      <c r="A151">
        <f t="shared" si="2"/>
        <v>-739995</v>
      </c>
      <c r="B151" s="8">
        <v>-74</v>
      </c>
      <c r="C151" s="8">
        <v>5</v>
      </c>
      <c r="D151" s="8">
        <v>942441</v>
      </c>
      <c r="E151" s="8">
        <v>12096</v>
      </c>
    </row>
    <row r="152" spans="1:5" ht="12.75">
      <c r="A152">
        <f t="shared" si="2"/>
        <v>-739995</v>
      </c>
      <c r="B152" s="8">
        <v>-74</v>
      </c>
      <c r="C152" s="8">
        <v>5</v>
      </c>
      <c r="D152" s="8">
        <v>942441</v>
      </c>
      <c r="E152" s="8">
        <v>12096</v>
      </c>
    </row>
    <row r="153" spans="1:5" ht="12.75">
      <c r="A153">
        <f t="shared" si="2"/>
        <v>-739996</v>
      </c>
      <c r="B153" s="8">
        <v>-74</v>
      </c>
      <c r="C153" s="8">
        <v>4</v>
      </c>
      <c r="D153" s="8">
        <v>508474</v>
      </c>
      <c r="E153" s="8">
        <v>12096</v>
      </c>
    </row>
    <row r="154" spans="1:5" ht="12.75">
      <c r="A154">
        <f t="shared" si="2"/>
        <v>-739996</v>
      </c>
      <c r="B154" s="8">
        <v>-74</v>
      </c>
      <c r="C154" s="8">
        <v>4</v>
      </c>
      <c r="D154" s="8">
        <v>508474</v>
      </c>
      <c r="E154" s="8">
        <v>12096</v>
      </c>
    </row>
    <row r="155" spans="1:5" ht="12.75">
      <c r="A155">
        <f t="shared" si="2"/>
        <v>-739996</v>
      </c>
      <c r="B155" s="8">
        <v>-74</v>
      </c>
      <c r="C155" s="8">
        <v>4</v>
      </c>
      <c r="D155" s="8">
        <v>508474</v>
      </c>
      <c r="E155" s="8">
        <v>12096</v>
      </c>
    </row>
    <row r="156" spans="1:5" ht="12.75">
      <c r="A156">
        <f t="shared" si="2"/>
        <v>-739996</v>
      </c>
      <c r="B156" s="8">
        <v>-74</v>
      </c>
      <c r="C156" s="8">
        <v>4</v>
      </c>
      <c r="D156" s="8">
        <v>508474</v>
      </c>
      <c r="E156" s="8">
        <v>12096</v>
      </c>
    </row>
    <row r="157" spans="1:5" ht="12.75">
      <c r="A157">
        <f t="shared" si="2"/>
        <v>-739996</v>
      </c>
      <c r="B157" s="8">
        <v>-74</v>
      </c>
      <c r="C157" s="8">
        <v>4</v>
      </c>
      <c r="D157" s="8">
        <v>508474</v>
      </c>
      <c r="E157" s="8">
        <v>12096</v>
      </c>
    </row>
    <row r="158" spans="1:5" ht="12.75">
      <c r="A158">
        <f t="shared" si="2"/>
        <v>-739997</v>
      </c>
      <c r="B158" s="8">
        <v>-74</v>
      </c>
      <c r="C158" s="8">
        <v>3</v>
      </c>
      <c r="D158" s="8">
        <v>162612</v>
      </c>
      <c r="E158" s="8">
        <v>12096</v>
      </c>
    </row>
    <row r="159" spans="1:5" ht="12.75">
      <c r="A159">
        <f t="shared" si="2"/>
        <v>-739998</v>
      </c>
      <c r="B159" s="8">
        <v>-74</v>
      </c>
      <c r="C159" s="8">
        <v>2</v>
      </c>
      <c r="D159" s="8">
        <v>29416</v>
      </c>
      <c r="E159" s="8">
        <v>12120</v>
      </c>
    </row>
    <row r="160" spans="1:5" ht="12.75">
      <c r="A160">
        <f t="shared" si="2"/>
        <v>-739998</v>
      </c>
      <c r="B160" s="8">
        <v>-74</v>
      </c>
      <c r="C160" s="8">
        <v>2</v>
      </c>
      <c r="D160" s="8">
        <v>29416</v>
      </c>
      <c r="E160" s="8">
        <v>12120</v>
      </c>
    </row>
    <row r="161" spans="1:5" ht="12.75">
      <c r="A161">
        <f t="shared" si="2"/>
        <v>-739999</v>
      </c>
      <c r="B161" s="8">
        <v>-74</v>
      </c>
      <c r="C161" s="8">
        <v>1</v>
      </c>
      <c r="D161" s="8">
        <v>12468</v>
      </c>
      <c r="E161" s="8">
        <v>12096</v>
      </c>
    </row>
    <row r="162" spans="1:5" ht="12.75">
      <c r="A162">
        <f t="shared" si="2"/>
        <v>-739999</v>
      </c>
      <c r="B162" s="8">
        <v>-74</v>
      </c>
      <c r="C162" s="8">
        <v>1</v>
      </c>
      <c r="D162" s="8">
        <v>12468</v>
      </c>
      <c r="E162" s="8">
        <v>12096</v>
      </c>
    </row>
    <row r="163" spans="1:5" ht="12.75">
      <c r="A163">
        <f t="shared" si="2"/>
        <v>-739999</v>
      </c>
      <c r="B163" s="8">
        <v>-74</v>
      </c>
      <c r="C163" s="8">
        <v>1</v>
      </c>
      <c r="D163" s="8">
        <v>12468</v>
      </c>
      <c r="E163" s="8">
        <v>12096</v>
      </c>
    </row>
    <row r="164" spans="1:5" ht="12.75">
      <c r="A164">
        <f t="shared" si="2"/>
        <v>-740000</v>
      </c>
      <c r="B164" s="8">
        <v>-74</v>
      </c>
      <c r="C164" s="8">
        <v>0</v>
      </c>
      <c r="D164" s="8">
        <v>4732</v>
      </c>
      <c r="E164" s="8">
        <v>12096</v>
      </c>
    </row>
    <row r="165" spans="1:5" ht="12.75">
      <c r="A165">
        <f t="shared" si="2"/>
        <v>-740000</v>
      </c>
      <c r="B165" s="8">
        <v>-74</v>
      </c>
      <c r="C165" s="8">
        <v>0</v>
      </c>
      <c r="D165" s="8">
        <v>4732</v>
      </c>
      <c r="E165" s="8">
        <v>12096</v>
      </c>
    </row>
    <row r="166" spans="1:5" ht="12.75">
      <c r="A166">
        <f t="shared" si="2"/>
        <v>-740001</v>
      </c>
      <c r="B166" s="8">
        <v>-74</v>
      </c>
      <c r="C166" s="8">
        <v>-1</v>
      </c>
      <c r="D166" s="8">
        <v>2322</v>
      </c>
      <c r="E166" s="8">
        <v>12096</v>
      </c>
    </row>
    <row r="167" spans="1:5" ht="12.75">
      <c r="A167">
        <f t="shared" si="2"/>
        <v>-740001</v>
      </c>
      <c r="B167" s="8">
        <v>-74</v>
      </c>
      <c r="C167" s="8">
        <v>-1</v>
      </c>
      <c r="D167" s="8">
        <v>2322</v>
      </c>
      <c r="E167" s="8">
        <v>12096</v>
      </c>
    </row>
    <row r="168" spans="1:5" ht="12.75">
      <c r="A168">
        <f t="shared" si="2"/>
        <v>-740001</v>
      </c>
      <c r="B168" s="8">
        <v>-74</v>
      </c>
      <c r="C168" s="8">
        <v>-1</v>
      </c>
      <c r="D168" s="8">
        <v>2322</v>
      </c>
      <c r="E168" s="8">
        <v>12096</v>
      </c>
    </row>
    <row r="169" spans="1:5" ht="12.75">
      <c r="A169">
        <f t="shared" si="2"/>
        <v>-740002</v>
      </c>
      <c r="B169" s="8">
        <v>-74</v>
      </c>
      <c r="C169" s="8">
        <v>-2</v>
      </c>
      <c r="D169" s="8">
        <v>1457</v>
      </c>
      <c r="E169" s="8">
        <v>6830</v>
      </c>
    </row>
    <row r="170" spans="1:5" ht="12.75">
      <c r="A170">
        <f t="shared" si="2"/>
        <v>-740003</v>
      </c>
      <c r="B170" s="8">
        <v>-74</v>
      </c>
      <c r="C170" s="8">
        <v>-3</v>
      </c>
      <c r="D170" s="8">
        <v>122</v>
      </c>
      <c r="E170" s="8">
        <v>500</v>
      </c>
    </row>
    <row r="171" spans="1:5" ht="12.75">
      <c r="A171">
        <f t="shared" si="2"/>
        <v>-729988</v>
      </c>
      <c r="B171" s="8">
        <v>-73</v>
      </c>
      <c r="C171" s="8">
        <v>12</v>
      </c>
      <c r="D171" s="8">
        <v>3145</v>
      </c>
      <c r="E171" s="8">
        <v>458</v>
      </c>
    </row>
    <row r="172" spans="1:5" ht="12.75">
      <c r="A172">
        <f t="shared" si="2"/>
        <v>-729989</v>
      </c>
      <c r="B172" s="8">
        <v>-73</v>
      </c>
      <c r="C172" s="8">
        <v>11</v>
      </c>
      <c r="D172" s="8">
        <v>165087</v>
      </c>
      <c r="E172" s="8">
        <v>8019</v>
      </c>
    </row>
    <row r="173" spans="1:5" ht="12.75">
      <c r="A173">
        <f t="shared" si="2"/>
        <v>-729990</v>
      </c>
      <c r="B173" s="8">
        <v>-73</v>
      </c>
      <c r="C173" s="8">
        <v>10</v>
      </c>
      <c r="D173" s="8">
        <v>83664</v>
      </c>
      <c r="E173" s="8">
        <v>2390</v>
      </c>
    </row>
    <row r="174" spans="1:5" ht="12.75">
      <c r="A174">
        <f t="shared" si="2"/>
        <v>-729990</v>
      </c>
      <c r="B174" s="8">
        <v>-73</v>
      </c>
      <c r="C174" s="8">
        <v>10</v>
      </c>
      <c r="D174" s="8">
        <v>83664</v>
      </c>
      <c r="E174" s="8">
        <v>2390</v>
      </c>
    </row>
    <row r="175" spans="1:5" ht="12.75">
      <c r="A175">
        <f t="shared" si="2"/>
        <v>-729991</v>
      </c>
      <c r="B175" s="8">
        <v>-73</v>
      </c>
      <c r="C175" s="8">
        <v>9</v>
      </c>
      <c r="D175" s="8">
        <v>5450</v>
      </c>
      <c r="E175" s="8">
        <v>461</v>
      </c>
    </row>
    <row r="176" spans="1:5" ht="12.75">
      <c r="A176">
        <f t="shared" si="2"/>
        <v>-729991</v>
      </c>
      <c r="B176" s="8">
        <v>-73</v>
      </c>
      <c r="C176" s="8">
        <v>9</v>
      </c>
      <c r="D176" s="8">
        <v>5450</v>
      </c>
      <c r="E176" s="8">
        <v>461</v>
      </c>
    </row>
    <row r="177" spans="1:5" ht="12.75">
      <c r="A177">
        <f t="shared" si="2"/>
        <v>-729992</v>
      </c>
      <c r="B177" s="8">
        <v>-73</v>
      </c>
      <c r="C177" s="8">
        <v>8</v>
      </c>
      <c r="D177" s="8">
        <v>485270</v>
      </c>
      <c r="E177" s="8">
        <v>5647</v>
      </c>
    </row>
    <row r="178" spans="1:5" ht="12.75">
      <c r="A178">
        <f t="shared" si="2"/>
        <v>-729993</v>
      </c>
      <c r="B178" s="8">
        <v>-73</v>
      </c>
      <c r="C178" s="8">
        <v>7</v>
      </c>
      <c r="D178" s="8">
        <v>446861</v>
      </c>
      <c r="E178" s="8">
        <v>8077</v>
      </c>
    </row>
    <row r="179" spans="1:5" ht="12.75">
      <c r="A179">
        <f t="shared" si="2"/>
        <v>-729993</v>
      </c>
      <c r="B179" s="8">
        <v>-73</v>
      </c>
      <c r="C179" s="8">
        <v>7</v>
      </c>
      <c r="D179" s="8">
        <v>446861</v>
      </c>
      <c r="E179" s="8">
        <v>8077</v>
      </c>
    </row>
    <row r="180" spans="1:5" ht="12.75">
      <c r="A180">
        <f t="shared" si="2"/>
        <v>-729993</v>
      </c>
      <c r="B180" s="8">
        <v>-73</v>
      </c>
      <c r="C180" s="8">
        <v>7</v>
      </c>
      <c r="D180" s="8">
        <v>446861</v>
      </c>
      <c r="E180" s="8">
        <v>8077</v>
      </c>
    </row>
    <row r="181" spans="1:5" ht="12.75">
      <c r="A181">
        <f t="shared" si="2"/>
        <v>-729994</v>
      </c>
      <c r="B181" s="8">
        <v>-73</v>
      </c>
      <c r="C181" s="8">
        <v>6</v>
      </c>
      <c r="D181" s="8">
        <v>293994</v>
      </c>
      <c r="E181" s="8">
        <v>12096</v>
      </c>
    </row>
    <row r="182" spans="1:5" ht="12.75">
      <c r="A182">
        <f t="shared" si="2"/>
        <v>-729994</v>
      </c>
      <c r="B182" s="8">
        <v>-73</v>
      </c>
      <c r="C182" s="8">
        <v>6</v>
      </c>
      <c r="D182" s="8">
        <v>293994</v>
      </c>
      <c r="E182" s="8">
        <v>12096</v>
      </c>
    </row>
    <row r="183" spans="1:5" ht="12.75">
      <c r="A183">
        <f t="shared" si="2"/>
        <v>-729994</v>
      </c>
      <c r="B183" s="8">
        <v>-73</v>
      </c>
      <c r="C183" s="8">
        <v>6</v>
      </c>
      <c r="D183" s="8">
        <v>293994</v>
      </c>
      <c r="E183" s="8">
        <v>12096</v>
      </c>
    </row>
    <row r="184" spans="1:5" ht="12.75">
      <c r="A184">
        <f t="shared" si="2"/>
        <v>-729994</v>
      </c>
      <c r="B184" s="8">
        <v>-73</v>
      </c>
      <c r="C184" s="8">
        <v>6</v>
      </c>
      <c r="D184" s="8">
        <v>293994</v>
      </c>
      <c r="E184" s="8">
        <v>12096</v>
      </c>
    </row>
    <row r="185" spans="1:5" ht="12.75">
      <c r="A185">
        <f t="shared" si="2"/>
        <v>-729994</v>
      </c>
      <c r="B185" s="8">
        <v>-73</v>
      </c>
      <c r="C185" s="8">
        <v>6</v>
      </c>
      <c r="D185" s="8">
        <v>293994</v>
      </c>
      <c r="E185" s="8">
        <v>12096</v>
      </c>
    </row>
    <row r="186" spans="1:5" ht="12.75">
      <c r="A186">
        <f t="shared" si="2"/>
        <v>-729995</v>
      </c>
      <c r="B186" s="8">
        <v>-73</v>
      </c>
      <c r="C186" s="8">
        <v>5</v>
      </c>
      <c r="D186" s="8">
        <v>335237</v>
      </c>
      <c r="E186" s="8">
        <v>12096</v>
      </c>
    </row>
    <row r="187" spans="1:5" ht="12.75">
      <c r="A187">
        <f t="shared" si="2"/>
        <v>-729995</v>
      </c>
      <c r="B187" s="8">
        <v>-73</v>
      </c>
      <c r="C187" s="8">
        <v>5</v>
      </c>
      <c r="D187" s="8">
        <v>335237</v>
      </c>
      <c r="E187" s="8">
        <v>12096</v>
      </c>
    </row>
    <row r="188" spans="1:5" ht="12.75">
      <c r="A188">
        <f t="shared" si="2"/>
        <v>-729995</v>
      </c>
      <c r="B188" s="8">
        <v>-73</v>
      </c>
      <c r="C188" s="8">
        <v>5</v>
      </c>
      <c r="D188" s="8">
        <v>335237</v>
      </c>
      <c r="E188" s="8">
        <v>12096</v>
      </c>
    </row>
    <row r="189" spans="1:5" ht="12.75">
      <c r="A189">
        <f t="shared" si="2"/>
        <v>-729996</v>
      </c>
      <c r="B189" s="8">
        <v>-73</v>
      </c>
      <c r="C189" s="8">
        <v>4</v>
      </c>
      <c r="D189" s="8">
        <v>61760</v>
      </c>
      <c r="E189" s="8">
        <v>12096</v>
      </c>
    </row>
    <row r="190" spans="1:5" ht="12.75">
      <c r="A190">
        <f t="shared" si="2"/>
        <v>-729996</v>
      </c>
      <c r="B190" s="8">
        <v>-73</v>
      </c>
      <c r="C190" s="8">
        <v>4</v>
      </c>
      <c r="D190" s="8">
        <v>61760</v>
      </c>
      <c r="E190" s="8">
        <v>12096</v>
      </c>
    </row>
    <row r="191" spans="1:5" ht="12.75">
      <c r="A191">
        <f t="shared" si="2"/>
        <v>-729997</v>
      </c>
      <c r="B191" s="8">
        <v>-73</v>
      </c>
      <c r="C191" s="8">
        <v>3</v>
      </c>
      <c r="D191" s="8">
        <v>24600</v>
      </c>
      <c r="E191" s="8">
        <v>12096</v>
      </c>
    </row>
    <row r="192" spans="1:5" ht="12.75">
      <c r="A192">
        <f t="shared" si="2"/>
        <v>-729998</v>
      </c>
      <c r="B192" s="8">
        <v>-73</v>
      </c>
      <c r="C192" s="8">
        <v>2</v>
      </c>
      <c r="D192" s="8">
        <v>23494</v>
      </c>
      <c r="E192" s="8">
        <v>12120</v>
      </c>
    </row>
    <row r="193" spans="1:5" ht="12.75">
      <c r="A193">
        <f t="shared" si="2"/>
        <v>-729998</v>
      </c>
      <c r="B193" s="8">
        <v>-73</v>
      </c>
      <c r="C193" s="8">
        <v>2</v>
      </c>
      <c r="D193" s="8">
        <v>23494</v>
      </c>
      <c r="E193" s="8">
        <v>12120</v>
      </c>
    </row>
    <row r="194" spans="1:5" ht="12.75">
      <c r="A194">
        <f t="shared" si="2"/>
        <v>-729999</v>
      </c>
      <c r="B194" s="8">
        <v>-73</v>
      </c>
      <c r="C194" s="8">
        <v>1</v>
      </c>
      <c r="D194" s="8">
        <v>9363</v>
      </c>
      <c r="E194" s="8">
        <v>12096</v>
      </c>
    </row>
    <row r="195" spans="1:5" ht="12.75">
      <c r="A195">
        <f aca="true" t="shared" si="3" ref="A195:A258">(B195*10000)+C195</f>
        <v>-729999</v>
      </c>
      <c r="B195" s="8">
        <v>-73</v>
      </c>
      <c r="C195" s="8">
        <v>1</v>
      </c>
      <c r="D195" s="8">
        <v>9363</v>
      </c>
      <c r="E195" s="8">
        <v>12096</v>
      </c>
    </row>
    <row r="196" spans="1:5" ht="12.75">
      <c r="A196">
        <f t="shared" si="3"/>
        <v>-730000</v>
      </c>
      <c r="B196" s="8">
        <v>-73</v>
      </c>
      <c r="C196" s="8">
        <v>0</v>
      </c>
      <c r="D196" s="8">
        <v>3024</v>
      </c>
      <c r="E196" s="8">
        <v>12096</v>
      </c>
    </row>
    <row r="197" spans="1:5" ht="12.75">
      <c r="A197">
        <f t="shared" si="3"/>
        <v>-730000</v>
      </c>
      <c r="B197" s="8">
        <v>-73</v>
      </c>
      <c r="C197" s="8">
        <v>0</v>
      </c>
      <c r="D197" s="8">
        <v>3024</v>
      </c>
      <c r="E197" s="8">
        <v>12096</v>
      </c>
    </row>
    <row r="198" spans="1:5" ht="12.75">
      <c r="A198">
        <f t="shared" si="3"/>
        <v>-730000</v>
      </c>
      <c r="B198" s="8">
        <v>-73</v>
      </c>
      <c r="C198" s="8">
        <v>0</v>
      </c>
      <c r="D198" s="8">
        <v>3024</v>
      </c>
      <c r="E198" s="8">
        <v>12096</v>
      </c>
    </row>
    <row r="199" spans="1:5" ht="12.75">
      <c r="A199">
        <f t="shared" si="3"/>
        <v>-730001</v>
      </c>
      <c r="B199" s="8">
        <v>-73</v>
      </c>
      <c r="C199" s="8">
        <v>-1</v>
      </c>
      <c r="D199" s="8">
        <v>1984</v>
      </c>
      <c r="E199" s="8">
        <v>12096</v>
      </c>
    </row>
    <row r="200" spans="1:5" ht="12.75">
      <c r="A200">
        <f t="shared" si="3"/>
        <v>-730001</v>
      </c>
      <c r="B200" s="8">
        <v>-73</v>
      </c>
      <c r="C200" s="8">
        <v>-1</v>
      </c>
      <c r="D200" s="8">
        <v>1984</v>
      </c>
      <c r="E200" s="8">
        <v>12096</v>
      </c>
    </row>
    <row r="201" spans="1:5" ht="12.75">
      <c r="A201">
        <f t="shared" si="3"/>
        <v>-730002</v>
      </c>
      <c r="B201" s="8">
        <v>-73</v>
      </c>
      <c r="C201" s="8">
        <v>-2</v>
      </c>
      <c r="D201" s="8">
        <v>1577</v>
      </c>
      <c r="E201" s="8">
        <v>12096</v>
      </c>
    </row>
    <row r="202" spans="1:5" ht="12.75">
      <c r="A202">
        <f t="shared" si="3"/>
        <v>-730003</v>
      </c>
      <c r="B202" s="8">
        <v>-73</v>
      </c>
      <c r="C202" s="8">
        <v>-3</v>
      </c>
      <c r="D202" s="8">
        <v>817</v>
      </c>
      <c r="E202" s="8">
        <v>5263</v>
      </c>
    </row>
    <row r="203" spans="1:5" ht="12.75">
      <c r="A203">
        <f t="shared" si="3"/>
        <v>-719988</v>
      </c>
      <c r="B203" s="8">
        <v>-72</v>
      </c>
      <c r="C203" s="8">
        <v>12</v>
      </c>
      <c r="D203" s="8">
        <v>24972</v>
      </c>
      <c r="E203" s="8">
        <v>3644</v>
      </c>
    </row>
    <row r="204" spans="1:5" ht="12.75">
      <c r="A204">
        <f t="shared" si="3"/>
        <v>-719989</v>
      </c>
      <c r="B204" s="8">
        <v>-72</v>
      </c>
      <c r="C204" s="8">
        <v>11</v>
      </c>
      <c r="D204" s="8">
        <v>15806</v>
      </c>
      <c r="E204" s="8">
        <v>2302</v>
      </c>
    </row>
    <row r="205" spans="1:5" ht="12.75">
      <c r="A205">
        <f t="shared" si="3"/>
        <v>-719993</v>
      </c>
      <c r="B205" s="8">
        <v>-72</v>
      </c>
      <c r="C205" s="8">
        <v>7</v>
      </c>
      <c r="D205" s="8">
        <v>6206</v>
      </c>
      <c r="E205" s="8">
        <v>283</v>
      </c>
    </row>
    <row r="206" spans="1:5" ht="12.75">
      <c r="A206">
        <f t="shared" si="3"/>
        <v>-719993</v>
      </c>
      <c r="B206" s="8">
        <v>-72</v>
      </c>
      <c r="C206" s="8">
        <v>7</v>
      </c>
      <c r="D206" s="8">
        <v>6206</v>
      </c>
      <c r="E206" s="8">
        <v>283</v>
      </c>
    </row>
    <row r="207" spans="1:5" ht="12.75">
      <c r="A207">
        <f t="shared" si="3"/>
        <v>-719994</v>
      </c>
      <c r="B207" s="8">
        <v>-72</v>
      </c>
      <c r="C207" s="8">
        <v>6</v>
      </c>
      <c r="D207" s="8">
        <v>73555</v>
      </c>
      <c r="E207" s="8">
        <v>12073</v>
      </c>
    </row>
    <row r="208" spans="1:5" ht="12.75">
      <c r="A208">
        <f t="shared" si="3"/>
        <v>-719994</v>
      </c>
      <c r="B208" s="8">
        <v>-72</v>
      </c>
      <c r="C208" s="8">
        <v>6</v>
      </c>
      <c r="D208" s="8">
        <v>73555</v>
      </c>
      <c r="E208" s="8">
        <v>12073</v>
      </c>
    </row>
    <row r="209" spans="1:5" ht="12.75">
      <c r="A209">
        <f t="shared" si="3"/>
        <v>-719994</v>
      </c>
      <c r="B209" s="8">
        <v>-72</v>
      </c>
      <c r="C209" s="8">
        <v>6</v>
      </c>
      <c r="D209" s="8">
        <v>73555</v>
      </c>
      <c r="E209" s="8">
        <v>12073</v>
      </c>
    </row>
    <row r="210" spans="1:5" ht="12.75">
      <c r="A210">
        <f t="shared" si="3"/>
        <v>-719995</v>
      </c>
      <c r="B210" s="8">
        <v>-72</v>
      </c>
      <c r="C210" s="8">
        <v>5</v>
      </c>
      <c r="D210" s="8">
        <v>24979</v>
      </c>
      <c r="E210" s="8">
        <v>12096</v>
      </c>
    </row>
    <row r="211" spans="1:5" ht="12.75">
      <c r="A211">
        <f t="shared" si="3"/>
        <v>-719996</v>
      </c>
      <c r="B211" s="8">
        <v>-72</v>
      </c>
      <c r="C211" s="8">
        <v>4</v>
      </c>
      <c r="D211" s="8">
        <v>12074</v>
      </c>
      <c r="E211" s="8">
        <v>12096</v>
      </c>
    </row>
    <row r="212" spans="1:5" ht="12.75">
      <c r="A212">
        <f t="shared" si="3"/>
        <v>-719996</v>
      </c>
      <c r="B212" s="8">
        <v>-72</v>
      </c>
      <c r="C212" s="8">
        <v>4</v>
      </c>
      <c r="D212" s="8">
        <v>12074</v>
      </c>
      <c r="E212" s="8">
        <v>12096</v>
      </c>
    </row>
    <row r="213" spans="1:5" ht="12.75">
      <c r="A213">
        <f t="shared" si="3"/>
        <v>-719996</v>
      </c>
      <c r="B213" s="8">
        <v>-72</v>
      </c>
      <c r="C213" s="8">
        <v>4</v>
      </c>
      <c r="D213" s="8">
        <v>12074</v>
      </c>
      <c r="E213" s="8">
        <v>12096</v>
      </c>
    </row>
    <row r="214" spans="1:5" ht="12.75">
      <c r="A214">
        <f t="shared" si="3"/>
        <v>-719997</v>
      </c>
      <c r="B214" s="8">
        <v>-72</v>
      </c>
      <c r="C214" s="8">
        <v>3</v>
      </c>
      <c r="D214" s="8">
        <v>9301</v>
      </c>
      <c r="E214" s="8">
        <v>12096</v>
      </c>
    </row>
    <row r="215" spans="1:5" ht="12.75">
      <c r="A215">
        <f t="shared" si="3"/>
        <v>-719997</v>
      </c>
      <c r="B215" s="8">
        <v>-72</v>
      </c>
      <c r="C215" s="8">
        <v>3</v>
      </c>
      <c r="D215" s="8">
        <v>9301</v>
      </c>
      <c r="E215" s="8">
        <v>12096</v>
      </c>
    </row>
    <row r="216" spans="1:5" ht="12.75">
      <c r="A216">
        <f t="shared" si="3"/>
        <v>-719998</v>
      </c>
      <c r="B216" s="8">
        <v>-72</v>
      </c>
      <c r="C216" s="8">
        <v>2</v>
      </c>
      <c r="D216" s="8">
        <v>12850</v>
      </c>
      <c r="E216" s="8">
        <v>12120</v>
      </c>
    </row>
    <row r="217" spans="1:5" ht="12.75">
      <c r="A217">
        <f t="shared" si="3"/>
        <v>-719998</v>
      </c>
      <c r="B217" s="8">
        <v>-72</v>
      </c>
      <c r="C217" s="8">
        <v>2</v>
      </c>
      <c r="D217" s="8">
        <v>12850</v>
      </c>
      <c r="E217" s="8">
        <v>12120</v>
      </c>
    </row>
    <row r="218" spans="1:5" ht="12.75">
      <c r="A218">
        <f t="shared" si="3"/>
        <v>-719998</v>
      </c>
      <c r="B218" s="8">
        <v>-72</v>
      </c>
      <c r="C218" s="8">
        <v>2</v>
      </c>
      <c r="D218" s="8">
        <v>12850</v>
      </c>
      <c r="E218" s="8">
        <v>12120</v>
      </c>
    </row>
    <row r="219" spans="1:5" ht="12.75">
      <c r="A219">
        <f t="shared" si="3"/>
        <v>-719999</v>
      </c>
      <c r="B219" s="8">
        <v>-72</v>
      </c>
      <c r="C219" s="8">
        <v>1</v>
      </c>
      <c r="D219" s="8">
        <v>8202</v>
      </c>
      <c r="E219" s="8">
        <v>12096</v>
      </c>
    </row>
    <row r="220" spans="1:5" ht="12.75">
      <c r="A220">
        <f t="shared" si="3"/>
        <v>-719999</v>
      </c>
      <c r="B220" s="8">
        <v>-72</v>
      </c>
      <c r="C220" s="8">
        <v>1</v>
      </c>
      <c r="D220" s="8">
        <v>8202</v>
      </c>
      <c r="E220" s="8">
        <v>12096</v>
      </c>
    </row>
    <row r="221" spans="1:5" ht="12.75">
      <c r="A221">
        <f t="shared" si="3"/>
        <v>-720000</v>
      </c>
      <c r="B221" s="8">
        <v>-72</v>
      </c>
      <c r="C221" s="8">
        <v>0</v>
      </c>
      <c r="D221" s="8">
        <v>2461</v>
      </c>
      <c r="E221" s="8">
        <v>12096</v>
      </c>
    </row>
    <row r="222" spans="1:5" ht="12.75">
      <c r="A222">
        <f t="shared" si="3"/>
        <v>-720000</v>
      </c>
      <c r="B222" s="8">
        <v>-72</v>
      </c>
      <c r="C222" s="8">
        <v>0</v>
      </c>
      <c r="D222" s="8">
        <v>2461</v>
      </c>
      <c r="E222" s="8">
        <v>12096</v>
      </c>
    </row>
    <row r="223" spans="1:5" ht="12.75">
      <c r="A223">
        <f t="shared" si="3"/>
        <v>-720000</v>
      </c>
      <c r="B223" s="8">
        <v>-72</v>
      </c>
      <c r="C223" s="8">
        <v>0</v>
      </c>
      <c r="D223" s="8">
        <v>2461</v>
      </c>
      <c r="E223" s="8">
        <v>12096</v>
      </c>
    </row>
    <row r="224" spans="1:5" ht="12.75">
      <c r="A224">
        <f t="shared" si="3"/>
        <v>-720000</v>
      </c>
      <c r="B224" s="8">
        <v>-72</v>
      </c>
      <c r="C224" s="8">
        <v>0</v>
      </c>
      <c r="D224" s="8">
        <v>2461</v>
      </c>
      <c r="E224" s="8">
        <v>12096</v>
      </c>
    </row>
    <row r="225" spans="1:5" ht="12.75">
      <c r="A225">
        <f t="shared" si="3"/>
        <v>-720001</v>
      </c>
      <c r="B225" s="8">
        <v>-72</v>
      </c>
      <c r="C225" s="8">
        <v>-1</v>
      </c>
      <c r="D225" s="8">
        <v>1721</v>
      </c>
      <c r="E225" s="8">
        <v>12096</v>
      </c>
    </row>
    <row r="226" spans="1:5" ht="12.75">
      <c r="A226">
        <f t="shared" si="3"/>
        <v>-720001</v>
      </c>
      <c r="B226" s="8">
        <v>-72</v>
      </c>
      <c r="C226" s="8">
        <v>-1</v>
      </c>
      <c r="D226" s="8">
        <v>1721</v>
      </c>
      <c r="E226" s="8">
        <v>12096</v>
      </c>
    </row>
    <row r="227" spans="1:5" ht="12.75">
      <c r="A227">
        <f t="shared" si="3"/>
        <v>-720002</v>
      </c>
      <c r="B227" s="8">
        <v>-72</v>
      </c>
      <c r="C227" s="8">
        <v>-2</v>
      </c>
      <c r="D227" s="8">
        <v>791</v>
      </c>
      <c r="E227" s="8">
        <v>12096</v>
      </c>
    </row>
    <row r="228" spans="1:5" ht="12.75">
      <c r="A228">
        <f t="shared" si="3"/>
        <v>-720003</v>
      </c>
      <c r="B228" s="8">
        <v>-72</v>
      </c>
      <c r="C228" s="8">
        <v>-3</v>
      </c>
      <c r="D228" s="8">
        <v>357</v>
      </c>
      <c r="E228" s="8">
        <v>3435</v>
      </c>
    </row>
    <row r="229" spans="1:5" ht="12.75">
      <c r="A229">
        <f t="shared" si="3"/>
        <v>-709993</v>
      </c>
      <c r="B229" s="8">
        <v>-71</v>
      </c>
      <c r="C229" s="8">
        <v>7</v>
      </c>
      <c r="D229" s="8">
        <v>2381</v>
      </c>
      <c r="E229" s="8">
        <v>348</v>
      </c>
    </row>
    <row r="230" spans="1:5" ht="12.75">
      <c r="A230">
        <f t="shared" si="3"/>
        <v>-709994</v>
      </c>
      <c r="B230" s="8">
        <v>-71</v>
      </c>
      <c r="C230" s="8">
        <v>6</v>
      </c>
      <c r="D230" s="8">
        <v>38063</v>
      </c>
      <c r="E230" s="8">
        <v>11889</v>
      </c>
    </row>
    <row r="231" spans="1:5" ht="12.75">
      <c r="A231">
        <f t="shared" si="3"/>
        <v>-709994</v>
      </c>
      <c r="B231" s="8">
        <v>-71</v>
      </c>
      <c r="C231" s="8">
        <v>6</v>
      </c>
      <c r="D231" s="8">
        <v>38063</v>
      </c>
      <c r="E231" s="8">
        <v>11889</v>
      </c>
    </row>
    <row r="232" spans="1:5" ht="12.75">
      <c r="A232">
        <f t="shared" si="3"/>
        <v>-709995</v>
      </c>
      <c r="B232" s="8">
        <v>-71</v>
      </c>
      <c r="C232" s="8">
        <v>5</v>
      </c>
      <c r="D232" s="8">
        <v>13593</v>
      </c>
      <c r="E232" s="8">
        <v>12096</v>
      </c>
    </row>
    <row r="233" spans="1:5" ht="12.75">
      <c r="A233">
        <f t="shared" si="3"/>
        <v>-709995</v>
      </c>
      <c r="B233" s="8">
        <v>-71</v>
      </c>
      <c r="C233" s="8">
        <v>5</v>
      </c>
      <c r="D233" s="8">
        <v>13593</v>
      </c>
      <c r="E233" s="8">
        <v>12096</v>
      </c>
    </row>
    <row r="234" spans="1:5" ht="12.75">
      <c r="A234">
        <f t="shared" si="3"/>
        <v>-709996</v>
      </c>
      <c r="B234" s="8">
        <v>-71</v>
      </c>
      <c r="C234" s="8">
        <v>4</v>
      </c>
      <c r="D234" s="8">
        <v>3210</v>
      </c>
      <c r="E234" s="8">
        <v>12096</v>
      </c>
    </row>
    <row r="235" spans="1:5" ht="12.75">
      <c r="A235">
        <f t="shared" si="3"/>
        <v>-709997</v>
      </c>
      <c r="B235" s="8">
        <v>-71</v>
      </c>
      <c r="C235" s="8">
        <v>3</v>
      </c>
      <c r="D235" s="8">
        <v>2692</v>
      </c>
      <c r="E235" s="8">
        <v>12096</v>
      </c>
    </row>
    <row r="236" spans="1:5" ht="12.75">
      <c r="A236">
        <f t="shared" si="3"/>
        <v>-709997</v>
      </c>
      <c r="B236" s="8">
        <v>-71</v>
      </c>
      <c r="C236" s="8">
        <v>3</v>
      </c>
      <c r="D236" s="8">
        <v>2692</v>
      </c>
      <c r="E236" s="8">
        <v>12096</v>
      </c>
    </row>
    <row r="237" spans="1:5" ht="12.75">
      <c r="A237">
        <f t="shared" si="3"/>
        <v>-709998</v>
      </c>
      <c r="B237" s="8">
        <v>-71</v>
      </c>
      <c r="C237" s="8">
        <v>2</v>
      </c>
      <c r="D237" s="8">
        <v>6520</v>
      </c>
      <c r="E237" s="8">
        <v>12120</v>
      </c>
    </row>
    <row r="238" spans="1:5" ht="12.75">
      <c r="A238">
        <f t="shared" si="3"/>
        <v>-709998</v>
      </c>
      <c r="B238" s="8">
        <v>-71</v>
      </c>
      <c r="C238" s="8">
        <v>2</v>
      </c>
      <c r="D238" s="8">
        <v>6520</v>
      </c>
      <c r="E238" s="8">
        <v>12120</v>
      </c>
    </row>
    <row r="239" spans="1:5" ht="12.75">
      <c r="A239">
        <f t="shared" si="3"/>
        <v>-709998</v>
      </c>
      <c r="B239" s="8">
        <v>-71</v>
      </c>
      <c r="C239" s="8">
        <v>2</v>
      </c>
      <c r="D239" s="8">
        <v>6520</v>
      </c>
      <c r="E239" s="8">
        <v>12120</v>
      </c>
    </row>
    <row r="240" spans="1:5" ht="12.75">
      <c r="A240">
        <f t="shared" si="3"/>
        <v>-709998</v>
      </c>
      <c r="B240" s="8">
        <v>-71</v>
      </c>
      <c r="C240" s="8">
        <v>2</v>
      </c>
      <c r="D240" s="8">
        <v>6520</v>
      </c>
      <c r="E240" s="8">
        <v>12120</v>
      </c>
    </row>
    <row r="241" spans="1:5" ht="12.75">
      <c r="A241">
        <f t="shared" si="3"/>
        <v>-709999</v>
      </c>
      <c r="B241" s="8">
        <v>-71</v>
      </c>
      <c r="C241" s="8">
        <v>1</v>
      </c>
      <c r="D241" s="8">
        <v>6079</v>
      </c>
      <c r="E241" s="8">
        <v>12096</v>
      </c>
    </row>
    <row r="242" spans="1:5" ht="12.75">
      <c r="A242">
        <f t="shared" si="3"/>
        <v>-709999</v>
      </c>
      <c r="B242" s="8">
        <v>-71</v>
      </c>
      <c r="C242" s="8">
        <v>1</v>
      </c>
      <c r="D242" s="8">
        <v>6079</v>
      </c>
      <c r="E242" s="8">
        <v>12096</v>
      </c>
    </row>
    <row r="243" spans="1:5" ht="12.75">
      <c r="A243">
        <f t="shared" si="3"/>
        <v>-709999</v>
      </c>
      <c r="B243" s="8">
        <v>-71</v>
      </c>
      <c r="C243" s="8">
        <v>1</v>
      </c>
      <c r="D243" s="8">
        <v>6079</v>
      </c>
      <c r="E243" s="8">
        <v>12096</v>
      </c>
    </row>
    <row r="244" spans="1:5" ht="12.75">
      <c r="A244">
        <f t="shared" si="3"/>
        <v>-710000</v>
      </c>
      <c r="B244" s="8">
        <v>-71</v>
      </c>
      <c r="C244" s="8">
        <v>0</v>
      </c>
      <c r="D244" s="8">
        <v>6183</v>
      </c>
      <c r="E244" s="8">
        <v>11807</v>
      </c>
    </row>
    <row r="245" spans="1:5" ht="12.75">
      <c r="A245">
        <f t="shared" si="3"/>
        <v>-710001</v>
      </c>
      <c r="B245" s="8">
        <v>-71</v>
      </c>
      <c r="C245" s="8">
        <v>-1</v>
      </c>
      <c r="D245" s="8">
        <v>1613</v>
      </c>
      <c r="E245" s="8">
        <v>11962</v>
      </c>
    </row>
    <row r="246" spans="1:5" ht="12.75">
      <c r="A246">
        <f t="shared" si="3"/>
        <v>-710001</v>
      </c>
      <c r="B246" s="8">
        <v>-71</v>
      </c>
      <c r="C246" s="8">
        <v>-1</v>
      </c>
      <c r="D246" s="8">
        <v>1613</v>
      </c>
      <c r="E246" s="8">
        <v>11962</v>
      </c>
    </row>
    <row r="247" spans="1:5" ht="12.75">
      <c r="A247">
        <f t="shared" si="3"/>
        <v>-710002</v>
      </c>
      <c r="B247" s="8">
        <v>-71</v>
      </c>
      <c r="C247" s="8">
        <v>-2</v>
      </c>
      <c r="D247" s="8">
        <v>1109</v>
      </c>
      <c r="E247" s="8">
        <v>12096</v>
      </c>
    </row>
    <row r="248" spans="1:5" ht="12.75">
      <c r="A248">
        <f t="shared" si="3"/>
        <v>-710002</v>
      </c>
      <c r="B248" s="8">
        <v>-71</v>
      </c>
      <c r="C248" s="8">
        <v>-2</v>
      </c>
      <c r="D248" s="8">
        <v>1109</v>
      </c>
      <c r="E248" s="8">
        <v>12096</v>
      </c>
    </row>
    <row r="249" spans="1:5" ht="12.75">
      <c r="A249">
        <f t="shared" si="3"/>
        <v>-710003</v>
      </c>
      <c r="B249" s="8">
        <v>-71</v>
      </c>
      <c r="C249" s="8">
        <v>-3</v>
      </c>
      <c r="D249" s="8">
        <v>565</v>
      </c>
      <c r="E249" s="8">
        <v>5915</v>
      </c>
    </row>
    <row r="250" spans="1:5" ht="12.75">
      <c r="A250">
        <f t="shared" si="3"/>
        <v>-710004</v>
      </c>
      <c r="B250" s="8">
        <v>-71</v>
      </c>
      <c r="C250" s="8">
        <v>-4</v>
      </c>
      <c r="D250" s="8">
        <v>18396</v>
      </c>
      <c r="E250" s="8">
        <v>5056</v>
      </c>
    </row>
    <row r="251" spans="1:5" ht="12.75">
      <c r="A251">
        <f t="shared" si="3"/>
        <v>-710005</v>
      </c>
      <c r="B251" s="8">
        <v>-71</v>
      </c>
      <c r="C251" s="8">
        <v>-5</v>
      </c>
      <c r="D251" s="8">
        <v>991</v>
      </c>
      <c r="E251" s="8">
        <v>153</v>
      </c>
    </row>
    <row r="252" spans="1:5" ht="12.75">
      <c r="A252">
        <f t="shared" si="3"/>
        <v>-699994</v>
      </c>
      <c r="B252" s="8">
        <v>-70</v>
      </c>
      <c r="C252" s="8">
        <v>6</v>
      </c>
      <c r="D252" s="8">
        <v>5910</v>
      </c>
      <c r="E252" s="8">
        <v>4120</v>
      </c>
    </row>
    <row r="253" spans="1:5" ht="12.75">
      <c r="A253">
        <f t="shared" si="3"/>
        <v>-699994</v>
      </c>
      <c r="B253" s="8">
        <v>-70</v>
      </c>
      <c r="C253" s="8">
        <v>6</v>
      </c>
      <c r="D253" s="8">
        <v>5910</v>
      </c>
      <c r="E253" s="8">
        <v>4120</v>
      </c>
    </row>
    <row r="254" spans="1:5" ht="12.75">
      <c r="A254">
        <f t="shared" si="3"/>
        <v>-699994</v>
      </c>
      <c r="B254" s="8">
        <v>-70</v>
      </c>
      <c r="C254" s="8">
        <v>6</v>
      </c>
      <c r="D254" s="8">
        <v>5910</v>
      </c>
      <c r="E254" s="8">
        <v>4120</v>
      </c>
    </row>
    <row r="255" spans="1:5" ht="12.75">
      <c r="A255">
        <f t="shared" si="3"/>
        <v>-699995</v>
      </c>
      <c r="B255" s="8">
        <v>-70</v>
      </c>
      <c r="C255" s="8">
        <v>5</v>
      </c>
      <c r="D255" s="8">
        <v>3246</v>
      </c>
      <c r="E255" s="8">
        <v>12096</v>
      </c>
    </row>
    <row r="256" spans="1:5" ht="12.75">
      <c r="A256">
        <f t="shared" si="3"/>
        <v>-699995</v>
      </c>
      <c r="B256" s="8">
        <v>-70</v>
      </c>
      <c r="C256" s="8">
        <v>5</v>
      </c>
      <c r="D256" s="8">
        <v>3246</v>
      </c>
      <c r="E256" s="8">
        <v>12096</v>
      </c>
    </row>
    <row r="257" spans="1:5" ht="12.75">
      <c r="A257">
        <f t="shared" si="3"/>
        <v>-699996</v>
      </c>
      <c r="B257" s="8">
        <v>-70</v>
      </c>
      <c r="C257" s="8">
        <v>4</v>
      </c>
      <c r="D257" s="8">
        <v>3421</v>
      </c>
      <c r="E257" s="8">
        <v>12096</v>
      </c>
    </row>
    <row r="258" spans="1:5" ht="12.75">
      <c r="A258">
        <f t="shared" si="3"/>
        <v>-699997</v>
      </c>
      <c r="B258" s="8">
        <v>-70</v>
      </c>
      <c r="C258" s="8">
        <v>3</v>
      </c>
      <c r="D258" s="8">
        <v>1330</v>
      </c>
      <c r="E258" s="8">
        <v>12096</v>
      </c>
    </row>
    <row r="259" spans="1:5" ht="12.75">
      <c r="A259">
        <f aca="true" t="shared" si="4" ref="A259:A286">(B259*10000)+C259</f>
        <v>-699997</v>
      </c>
      <c r="B259" s="8">
        <v>-70</v>
      </c>
      <c r="C259" s="8">
        <v>3</v>
      </c>
      <c r="D259" s="8">
        <v>1330</v>
      </c>
      <c r="E259" s="8">
        <v>12096</v>
      </c>
    </row>
    <row r="260" spans="1:5" ht="12.75">
      <c r="A260">
        <f t="shared" si="4"/>
        <v>-699998</v>
      </c>
      <c r="B260" s="8">
        <v>-70</v>
      </c>
      <c r="C260" s="8">
        <v>2</v>
      </c>
      <c r="D260" s="8">
        <v>2747</v>
      </c>
      <c r="E260" s="8">
        <v>12120</v>
      </c>
    </row>
    <row r="261" spans="1:5" ht="12.75">
      <c r="A261">
        <f t="shared" si="4"/>
        <v>-699999</v>
      </c>
      <c r="B261" s="8">
        <v>-70</v>
      </c>
      <c r="C261" s="8">
        <v>1</v>
      </c>
      <c r="D261" s="8">
        <v>1351</v>
      </c>
      <c r="E261" s="8">
        <v>4968</v>
      </c>
    </row>
    <row r="262" spans="1:5" ht="12.75">
      <c r="A262">
        <f t="shared" si="4"/>
        <v>-699999</v>
      </c>
      <c r="B262" s="8">
        <v>-70</v>
      </c>
      <c r="C262" s="8">
        <v>1</v>
      </c>
      <c r="D262" s="8">
        <v>1351</v>
      </c>
      <c r="E262" s="8">
        <v>4968</v>
      </c>
    </row>
    <row r="263" spans="1:5" ht="12.75">
      <c r="A263">
        <f t="shared" si="4"/>
        <v>-700000</v>
      </c>
      <c r="B263" s="8">
        <v>-70</v>
      </c>
      <c r="C263" s="8">
        <v>0</v>
      </c>
      <c r="D263" s="8">
        <v>1295</v>
      </c>
      <c r="E263" s="8">
        <v>3677</v>
      </c>
    </row>
    <row r="264" spans="1:5" ht="12.75">
      <c r="A264">
        <f t="shared" si="4"/>
        <v>-700001</v>
      </c>
      <c r="B264" s="8">
        <v>-70</v>
      </c>
      <c r="C264" s="8">
        <v>-1</v>
      </c>
      <c r="D264" s="8">
        <v>315</v>
      </c>
      <c r="E264" s="8">
        <v>3267</v>
      </c>
    </row>
    <row r="265" spans="1:5" ht="12.75">
      <c r="A265">
        <f t="shared" si="4"/>
        <v>-700001</v>
      </c>
      <c r="B265" s="8">
        <v>-70</v>
      </c>
      <c r="C265" s="8">
        <v>-1</v>
      </c>
      <c r="D265" s="8">
        <v>315</v>
      </c>
      <c r="E265" s="8">
        <v>3267</v>
      </c>
    </row>
    <row r="266" spans="1:5" ht="12.75">
      <c r="A266">
        <f t="shared" si="4"/>
        <v>-700002</v>
      </c>
      <c r="B266" s="8">
        <v>-70</v>
      </c>
      <c r="C266" s="8">
        <v>-2</v>
      </c>
      <c r="D266" s="8">
        <v>385</v>
      </c>
      <c r="E266" s="8">
        <v>6743</v>
      </c>
    </row>
    <row r="267" spans="1:5" ht="12.75">
      <c r="A267">
        <f t="shared" si="4"/>
        <v>-700002</v>
      </c>
      <c r="B267" s="8">
        <v>-70</v>
      </c>
      <c r="C267" s="8">
        <v>-2</v>
      </c>
      <c r="D267" s="8">
        <v>385</v>
      </c>
      <c r="E267" s="8">
        <v>6743</v>
      </c>
    </row>
    <row r="268" spans="1:5" ht="12.75">
      <c r="A268">
        <f t="shared" si="4"/>
        <v>-700003</v>
      </c>
      <c r="B268" s="8">
        <v>-70</v>
      </c>
      <c r="C268" s="8">
        <v>-3</v>
      </c>
      <c r="D268" s="8">
        <v>435</v>
      </c>
      <c r="E268" s="8">
        <v>4622</v>
      </c>
    </row>
    <row r="269" spans="1:5" ht="12.75">
      <c r="A269">
        <f t="shared" si="4"/>
        <v>-700004</v>
      </c>
      <c r="B269" s="8">
        <v>-70</v>
      </c>
      <c r="C269" s="8">
        <v>-4</v>
      </c>
      <c r="D269" s="8">
        <v>10496</v>
      </c>
      <c r="E269" s="8">
        <v>2455</v>
      </c>
    </row>
    <row r="270" spans="1:5" ht="12.75">
      <c r="A270">
        <f t="shared" si="4"/>
        <v>-700005</v>
      </c>
      <c r="B270" s="8">
        <v>-70</v>
      </c>
      <c r="C270" s="8">
        <v>-5</v>
      </c>
      <c r="D270" s="8">
        <v>1456</v>
      </c>
      <c r="E270" s="8">
        <v>221</v>
      </c>
    </row>
    <row r="271" spans="1:5" ht="12.75">
      <c r="A271">
        <f t="shared" si="4"/>
        <v>-689994</v>
      </c>
      <c r="B271" s="8">
        <v>-69</v>
      </c>
      <c r="C271" s="8">
        <v>6</v>
      </c>
      <c r="D271" s="8">
        <v>947</v>
      </c>
      <c r="E271" s="8">
        <v>2181</v>
      </c>
    </row>
    <row r="272" spans="1:5" ht="12.75">
      <c r="A272">
        <f t="shared" si="4"/>
        <v>-689995</v>
      </c>
      <c r="B272" s="8">
        <v>-69</v>
      </c>
      <c r="C272" s="8">
        <v>5</v>
      </c>
      <c r="D272" s="8">
        <v>4207</v>
      </c>
      <c r="E272" s="8">
        <v>12096</v>
      </c>
    </row>
    <row r="273" spans="1:5" ht="12.75">
      <c r="A273">
        <f t="shared" si="4"/>
        <v>-689996</v>
      </c>
      <c r="B273" s="8">
        <v>-69</v>
      </c>
      <c r="C273" s="8">
        <v>4</v>
      </c>
      <c r="D273" s="8">
        <v>2989</v>
      </c>
      <c r="E273" s="8">
        <v>12096</v>
      </c>
    </row>
    <row r="274" spans="1:5" ht="12.75">
      <c r="A274">
        <f t="shared" si="4"/>
        <v>-689997</v>
      </c>
      <c r="B274" s="8">
        <v>-69</v>
      </c>
      <c r="C274" s="8">
        <v>3</v>
      </c>
      <c r="D274" s="8">
        <v>2893</v>
      </c>
      <c r="E274" s="8">
        <v>12096</v>
      </c>
    </row>
    <row r="275" spans="1:5" ht="12.75">
      <c r="A275">
        <f t="shared" si="4"/>
        <v>-689997</v>
      </c>
      <c r="B275" s="8">
        <v>-69</v>
      </c>
      <c r="C275" s="8">
        <v>3</v>
      </c>
      <c r="D275" s="8">
        <v>2893</v>
      </c>
      <c r="E275" s="8">
        <v>12096</v>
      </c>
    </row>
    <row r="276" spans="1:5" ht="12.75">
      <c r="A276">
        <f t="shared" si="4"/>
        <v>-689998</v>
      </c>
      <c r="B276" s="8">
        <v>-69</v>
      </c>
      <c r="C276" s="8">
        <v>2</v>
      </c>
      <c r="D276" s="8">
        <v>2194</v>
      </c>
      <c r="E276" s="8">
        <v>12112</v>
      </c>
    </row>
    <row r="277" spans="1:5" ht="12.75">
      <c r="A277">
        <f t="shared" si="4"/>
        <v>-689999</v>
      </c>
      <c r="B277" s="8">
        <v>-69</v>
      </c>
      <c r="C277" s="8">
        <v>1</v>
      </c>
      <c r="D277" s="8">
        <v>284</v>
      </c>
      <c r="E277" s="8">
        <v>2794</v>
      </c>
    </row>
    <row r="278" spans="1:5" ht="12.75">
      <c r="A278">
        <f t="shared" si="4"/>
        <v>-679994</v>
      </c>
      <c r="B278" s="8">
        <v>-68</v>
      </c>
      <c r="C278" s="8">
        <v>6</v>
      </c>
      <c r="D278" s="8">
        <v>962</v>
      </c>
      <c r="E278" s="8">
        <v>1685</v>
      </c>
    </row>
    <row r="279" spans="1:5" ht="12.75">
      <c r="A279">
        <f t="shared" si="4"/>
        <v>-679995</v>
      </c>
      <c r="B279" s="8">
        <v>-68</v>
      </c>
      <c r="C279" s="8">
        <v>5</v>
      </c>
      <c r="D279" s="8">
        <v>1869</v>
      </c>
      <c r="E279" s="8">
        <v>3774</v>
      </c>
    </row>
    <row r="280" spans="1:5" ht="12.75">
      <c r="A280">
        <f t="shared" si="4"/>
        <v>-679996</v>
      </c>
      <c r="B280" s="8">
        <v>-68</v>
      </c>
      <c r="C280" s="8">
        <v>4</v>
      </c>
      <c r="D280" s="8">
        <v>554</v>
      </c>
      <c r="E280" s="8">
        <v>2338</v>
      </c>
    </row>
    <row r="281" spans="1:5" ht="12.75">
      <c r="A281">
        <f t="shared" si="4"/>
        <v>-679996</v>
      </c>
      <c r="B281" s="8">
        <v>-68</v>
      </c>
      <c r="C281" s="8">
        <v>4</v>
      </c>
      <c r="D281" s="8">
        <v>554</v>
      </c>
      <c r="E281" s="8">
        <v>2338</v>
      </c>
    </row>
    <row r="282" spans="1:5" ht="12.75">
      <c r="A282">
        <f t="shared" si="4"/>
        <v>-679997</v>
      </c>
      <c r="B282" s="8">
        <v>-68</v>
      </c>
      <c r="C282" s="8">
        <v>3</v>
      </c>
      <c r="D282" s="8">
        <v>1292</v>
      </c>
      <c r="E282" s="8">
        <v>6001</v>
      </c>
    </row>
    <row r="283" spans="1:5" ht="12.75">
      <c r="A283">
        <f t="shared" si="4"/>
        <v>-679997</v>
      </c>
      <c r="B283" s="8">
        <v>-68</v>
      </c>
      <c r="C283" s="8">
        <v>3</v>
      </c>
      <c r="D283" s="8">
        <v>1292</v>
      </c>
      <c r="E283" s="8">
        <v>6001</v>
      </c>
    </row>
    <row r="284" spans="1:5" ht="12.75">
      <c r="A284">
        <f t="shared" si="4"/>
        <v>-679998</v>
      </c>
      <c r="B284" s="8">
        <v>-68</v>
      </c>
      <c r="C284" s="8">
        <v>2</v>
      </c>
      <c r="D284" s="8">
        <v>1124</v>
      </c>
      <c r="E284" s="8">
        <v>6908</v>
      </c>
    </row>
    <row r="285" spans="1:5" ht="12.75">
      <c r="A285">
        <f t="shared" si="4"/>
        <v>-679999</v>
      </c>
      <c r="B285" s="8">
        <v>-68</v>
      </c>
      <c r="C285" s="8">
        <v>1</v>
      </c>
      <c r="D285" s="8">
        <v>264</v>
      </c>
      <c r="E285" s="8">
        <v>1851</v>
      </c>
    </row>
    <row r="286" spans="1:5" ht="12.75">
      <c r="A286">
        <f t="shared" si="4"/>
        <v>-669999</v>
      </c>
      <c r="B286" s="8">
        <v>-67</v>
      </c>
      <c r="C286" s="8">
        <v>1</v>
      </c>
      <c r="D286" s="8">
        <v>38</v>
      </c>
      <c r="E286" s="8">
        <v>431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cols>
    <col min="2" max="2" width="34.140625" style="0" bestFit="1" customWidth="1"/>
    <col min="3" max="3" width="19.8515625" style="0" customWidth="1"/>
  </cols>
  <sheetData>
    <row r="1" ht="17.25">
      <c r="B1" s="20" t="s">
        <v>115</v>
      </c>
    </row>
    <row r="2" ht="17.25">
      <c r="B2" s="20"/>
    </row>
    <row r="3" spans="2:3" ht="12.75">
      <c r="B3" t="s">
        <v>117</v>
      </c>
      <c r="C3" t="s">
        <v>116</v>
      </c>
    </row>
    <row r="5" spans="1:3" ht="12.75">
      <c r="A5" s="19" t="s">
        <v>105</v>
      </c>
      <c r="B5" t="s">
        <v>118</v>
      </c>
      <c r="C5" t="s">
        <v>113</v>
      </c>
    </row>
    <row r="6" spans="1:3" ht="12.75">
      <c r="A6" s="19" t="s">
        <v>106</v>
      </c>
      <c r="B6" t="s">
        <v>119</v>
      </c>
      <c r="C6" t="s">
        <v>112</v>
      </c>
    </row>
    <row r="7" spans="1:3" ht="12.75">
      <c r="A7" s="19" t="s">
        <v>107</v>
      </c>
      <c r="B7" t="s">
        <v>110</v>
      </c>
      <c r="C7" t="s">
        <v>114</v>
      </c>
    </row>
    <row r="8" spans="1:3" ht="12.75">
      <c r="A8" s="19" t="s">
        <v>108</v>
      </c>
      <c r="B8" t="s">
        <v>111</v>
      </c>
      <c r="C8" t="s">
        <v>109</v>
      </c>
    </row>
  </sheetData>
  <printOptions/>
  <pageMargins left="0.75" right="0.75" top="1" bottom="1" header="0.5" footer="0.5"/>
  <pageSetup orientation="portrait" paperSize="9"/>
  <ignoredErrors>
    <ignoredError sqref="A5 A6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K275" sqref="K275"/>
    </sheetView>
  </sheetViews>
  <sheetFormatPr defaultColWidth="9.140625" defaultRowHeight="12.75"/>
  <cols>
    <col min="1" max="1" width="13.421875" style="8" customWidth="1"/>
    <col min="2" max="2" width="9.7109375" style="8" customWidth="1"/>
    <col min="3" max="3" width="9.7109375" style="11" customWidth="1"/>
  </cols>
  <sheetData>
    <row r="1" spans="1:7" ht="12.75">
      <c r="A1" s="8" t="s">
        <v>27</v>
      </c>
      <c r="B1" s="8" t="s">
        <v>58</v>
      </c>
      <c r="C1" s="11" t="s">
        <v>59</v>
      </c>
      <c r="E1" t="s">
        <v>22</v>
      </c>
      <c r="F1" t="s">
        <v>31</v>
      </c>
      <c r="G1" t="s">
        <v>32</v>
      </c>
    </row>
    <row r="2" spans="1:7" ht="12.75">
      <c r="A2" s="8" t="s">
        <v>11</v>
      </c>
      <c r="B2" s="8">
        <v>55859</v>
      </c>
      <c r="C2" s="11">
        <v>111549.03</v>
      </c>
      <c r="E2">
        <v>-819988</v>
      </c>
      <c r="F2">
        <v>-819988</v>
      </c>
      <c r="G2">
        <v>1</v>
      </c>
    </row>
    <row r="3" spans="1:7" ht="12.75">
      <c r="A3" s="8" t="s">
        <v>0</v>
      </c>
      <c r="B3" s="8">
        <v>4601187</v>
      </c>
      <c r="C3" s="11">
        <v>63082.12</v>
      </c>
      <c r="E3">
        <v>-799999</v>
      </c>
      <c r="F3">
        <v>-799999</v>
      </c>
      <c r="G3">
        <v>1</v>
      </c>
    </row>
    <row r="4" spans="1:7" ht="12.75">
      <c r="A4" s="8" t="s">
        <v>12</v>
      </c>
      <c r="B4" s="8">
        <v>99645</v>
      </c>
      <c r="C4" s="11">
        <v>23468.12</v>
      </c>
      <c r="E4">
        <v>-790000</v>
      </c>
      <c r="F4">
        <v>-790000</v>
      </c>
      <c r="G4">
        <v>1</v>
      </c>
    </row>
    <row r="5" spans="1:7" ht="12.75">
      <c r="A5" s="8" t="s">
        <v>48</v>
      </c>
      <c r="B5" s="8">
        <v>1770426</v>
      </c>
      <c r="C5" s="11">
        <v>3467.67</v>
      </c>
      <c r="E5">
        <v>-789999</v>
      </c>
      <c r="F5">
        <v>-789999</v>
      </c>
      <c r="G5">
        <v>1</v>
      </c>
    </row>
    <row r="6" spans="1:7" ht="12.75">
      <c r="A6" s="8" t="s">
        <v>49</v>
      </c>
      <c r="B6" s="8">
        <v>1503800</v>
      </c>
      <c r="C6" s="11">
        <v>25897.69</v>
      </c>
      <c r="E6">
        <v>-789998</v>
      </c>
      <c r="F6">
        <v>-789998</v>
      </c>
      <c r="G6">
        <v>1</v>
      </c>
    </row>
    <row r="7" spans="1:7" ht="12.75">
      <c r="A7" s="8" t="s">
        <v>51</v>
      </c>
      <c r="B7" s="8">
        <v>1308294</v>
      </c>
      <c r="C7" s="11">
        <v>23487.4</v>
      </c>
      <c r="E7">
        <v>-780000</v>
      </c>
      <c r="F7">
        <v>-780000</v>
      </c>
      <c r="G7">
        <v>2</v>
      </c>
    </row>
    <row r="8" spans="1:7" ht="12.75">
      <c r="A8" s="8" t="s">
        <v>1</v>
      </c>
      <c r="B8" s="8">
        <v>930623</v>
      </c>
      <c r="C8" s="11">
        <v>7942.09</v>
      </c>
      <c r="E8">
        <v>-780000</v>
      </c>
      <c r="F8">
        <v>-780000</v>
      </c>
      <c r="G8">
        <v>2</v>
      </c>
    </row>
    <row r="9" spans="1:7" ht="12.75">
      <c r="A9" s="8" t="s">
        <v>47</v>
      </c>
      <c r="B9" s="8">
        <v>322430</v>
      </c>
      <c r="C9" s="11">
        <v>89887.02</v>
      </c>
      <c r="E9">
        <v>-779999</v>
      </c>
      <c r="F9">
        <v>-779999</v>
      </c>
      <c r="G9">
        <v>3</v>
      </c>
    </row>
    <row r="10" spans="1:7" ht="12.75">
      <c r="A10" s="8" t="s">
        <v>13</v>
      </c>
      <c r="B10" s="8">
        <v>184649</v>
      </c>
      <c r="C10" s="11">
        <v>44773.8</v>
      </c>
      <c r="E10">
        <v>-779999</v>
      </c>
      <c r="F10">
        <v>-779999</v>
      </c>
      <c r="G10">
        <v>3</v>
      </c>
    </row>
    <row r="11" spans="1:7" ht="12.75">
      <c r="A11" s="8" t="s">
        <v>2</v>
      </c>
      <c r="B11" s="8">
        <v>962421</v>
      </c>
      <c r="C11" s="11">
        <v>28599.54</v>
      </c>
      <c r="E11">
        <v>-779999</v>
      </c>
      <c r="F11">
        <v>-779999</v>
      </c>
      <c r="G11">
        <v>3</v>
      </c>
    </row>
    <row r="12" spans="1:7" ht="12.75">
      <c r="A12" s="8" t="s">
        <v>3</v>
      </c>
      <c r="B12" s="8">
        <v>830630</v>
      </c>
      <c r="C12" s="11">
        <v>22816.53</v>
      </c>
      <c r="E12">
        <v>-779998</v>
      </c>
      <c r="F12">
        <v>-779998</v>
      </c>
      <c r="G12">
        <v>2</v>
      </c>
    </row>
    <row r="13" spans="1:7" ht="12.75">
      <c r="A13" s="8" t="s">
        <v>44</v>
      </c>
      <c r="B13" s="8">
        <v>363180</v>
      </c>
      <c r="C13" s="11">
        <v>45867.05</v>
      </c>
      <c r="E13">
        <v>-779998</v>
      </c>
      <c r="F13">
        <v>-779998</v>
      </c>
      <c r="G13">
        <v>2</v>
      </c>
    </row>
    <row r="14" spans="1:7" ht="12.75">
      <c r="A14" s="8" t="s">
        <v>46</v>
      </c>
      <c r="B14" s="8">
        <v>1151380</v>
      </c>
      <c r="C14" s="11">
        <v>25219.03</v>
      </c>
      <c r="E14">
        <v>-779997</v>
      </c>
      <c r="F14">
        <v>-779997</v>
      </c>
      <c r="G14">
        <v>2</v>
      </c>
    </row>
    <row r="15" spans="1:7" ht="12.75">
      <c r="A15" s="8" t="s">
        <v>52</v>
      </c>
      <c r="B15" s="8">
        <v>1905952</v>
      </c>
      <c r="C15" s="11">
        <v>22710.54</v>
      </c>
      <c r="E15">
        <v>-779997</v>
      </c>
      <c r="F15">
        <v>-779997</v>
      </c>
      <c r="G15">
        <v>2</v>
      </c>
    </row>
    <row r="16" spans="1:7" ht="12.75">
      <c r="A16" s="8" t="s">
        <v>53</v>
      </c>
      <c r="B16" s="8">
        <v>4921264</v>
      </c>
      <c r="C16" s="11">
        <v>1571.27</v>
      </c>
      <c r="E16">
        <v>-779996</v>
      </c>
      <c r="F16">
        <v>-779996</v>
      </c>
      <c r="G16">
        <v>2</v>
      </c>
    </row>
    <row r="17" spans="1:7" ht="12.75">
      <c r="A17" s="8" t="s">
        <v>57</v>
      </c>
      <c r="B17" s="8">
        <v>13415</v>
      </c>
      <c r="C17" s="11">
        <v>71595.87</v>
      </c>
      <c r="E17">
        <v>-779996</v>
      </c>
      <c r="F17">
        <v>-779996</v>
      </c>
      <c r="G17">
        <v>2</v>
      </c>
    </row>
    <row r="18" spans="1:7" ht="12.75">
      <c r="A18" s="8" t="s">
        <v>14</v>
      </c>
      <c r="B18" s="8">
        <v>67792</v>
      </c>
      <c r="C18" s="11">
        <v>55564.38</v>
      </c>
      <c r="E18">
        <v>-779995</v>
      </c>
      <c r="F18">
        <v>-779995</v>
      </c>
      <c r="G18">
        <v>1</v>
      </c>
    </row>
    <row r="19" spans="1:7" ht="12.75">
      <c r="A19" s="8" t="s">
        <v>4</v>
      </c>
      <c r="B19" s="8">
        <v>805087</v>
      </c>
      <c r="C19" s="11">
        <v>20047.84</v>
      </c>
      <c r="E19">
        <v>-779994</v>
      </c>
      <c r="F19">
        <v>-779994</v>
      </c>
      <c r="G19">
        <v>1</v>
      </c>
    </row>
    <row r="20" spans="1:7" ht="12.75">
      <c r="A20" s="8" t="s">
        <v>54</v>
      </c>
      <c r="B20" s="8">
        <v>361273</v>
      </c>
      <c r="C20" s="11">
        <v>20228.85</v>
      </c>
      <c r="E20">
        <v>-779993</v>
      </c>
      <c r="F20">
        <v>-779993</v>
      </c>
      <c r="G20">
        <v>2</v>
      </c>
    </row>
    <row r="21" spans="1:7" ht="12.75">
      <c r="A21" s="8" t="s">
        <v>5</v>
      </c>
      <c r="B21" s="8">
        <v>960653</v>
      </c>
      <c r="C21" s="11">
        <v>23127.96</v>
      </c>
      <c r="E21">
        <v>-779993</v>
      </c>
      <c r="F21">
        <v>-779993</v>
      </c>
      <c r="G21">
        <v>2</v>
      </c>
    </row>
    <row r="22" spans="1:7" ht="12.75">
      <c r="A22" s="8" t="s">
        <v>6</v>
      </c>
      <c r="B22" s="8">
        <v>588689</v>
      </c>
      <c r="C22" s="11">
        <v>85783.35</v>
      </c>
      <c r="E22">
        <v>-779992</v>
      </c>
      <c r="F22">
        <v>-779992</v>
      </c>
      <c r="G22">
        <v>1</v>
      </c>
    </row>
    <row r="23" spans="1:7" ht="12.75">
      <c r="A23" s="8" t="s">
        <v>43</v>
      </c>
      <c r="B23" s="8">
        <v>1197682</v>
      </c>
      <c r="C23" s="11">
        <v>31870.03</v>
      </c>
      <c r="E23">
        <v>-770000</v>
      </c>
      <c r="F23">
        <v>-770000</v>
      </c>
      <c r="G23">
        <v>2</v>
      </c>
    </row>
    <row r="24" spans="1:7" ht="12.75">
      <c r="A24" s="8" t="s">
        <v>55</v>
      </c>
      <c r="B24" s="8">
        <v>1039936</v>
      </c>
      <c r="C24" s="11">
        <v>21969.48</v>
      </c>
      <c r="E24">
        <v>-770000</v>
      </c>
      <c r="F24">
        <v>-770000</v>
      </c>
      <c r="G24">
        <v>2</v>
      </c>
    </row>
    <row r="25" spans="1:7" ht="12.75">
      <c r="A25" s="8" t="s">
        <v>15</v>
      </c>
      <c r="B25" s="8">
        <v>233644</v>
      </c>
      <c r="C25" s="11">
        <v>25272.35</v>
      </c>
      <c r="E25">
        <v>-769999</v>
      </c>
      <c r="F25">
        <v>-769999</v>
      </c>
      <c r="G25">
        <v>5</v>
      </c>
    </row>
    <row r="26" spans="1:7" ht="12.75">
      <c r="A26" s="8" t="s">
        <v>50</v>
      </c>
      <c r="B26" s="8">
        <v>425335</v>
      </c>
      <c r="C26" s="11">
        <v>1653.3</v>
      </c>
      <c r="E26">
        <v>-769999</v>
      </c>
      <c r="F26">
        <v>-769999</v>
      </c>
      <c r="G26">
        <v>5</v>
      </c>
    </row>
    <row r="27" spans="1:7" ht="12.75">
      <c r="A27" s="8" t="s">
        <v>7</v>
      </c>
      <c r="B27" s="8">
        <v>761755</v>
      </c>
      <c r="C27" s="11">
        <v>4144.85</v>
      </c>
      <c r="E27">
        <v>-769999</v>
      </c>
      <c r="F27">
        <v>-769999</v>
      </c>
      <c r="G27">
        <v>5</v>
      </c>
    </row>
    <row r="28" spans="1:7" ht="12.75">
      <c r="A28" s="8" t="s">
        <v>42</v>
      </c>
      <c r="B28" s="8">
        <v>37724</v>
      </c>
      <c r="C28" s="11">
        <v>28.01</v>
      </c>
      <c r="E28">
        <v>-769999</v>
      </c>
      <c r="F28">
        <v>-769999</v>
      </c>
      <c r="G28">
        <v>5</v>
      </c>
    </row>
    <row r="29" spans="1:7" ht="12.75">
      <c r="A29" s="8" t="s">
        <v>8</v>
      </c>
      <c r="B29" s="8">
        <v>1692940</v>
      </c>
      <c r="C29" s="11">
        <v>30534.28</v>
      </c>
      <c r="E29">
        <v>-769999</v>
      </c>
      <c r="F29">
        <v>-769999</v>
      </c>
      <c r="G29">
        <v>5</v>
      </c>
    </row>
    <row r="30" spans="1:7" ht="12.75">
      <c r="A30" s="8" t="s">
        <v>9</v>
      </c>
      <c r="B30" s="8">
        <v>630438</v>
      </c>
      <c r="C30" s="11">
        <v>11220.79</v>
      </c>
      <c r="E30">
        <v>-769998</v>
      </c>
      <c r="F30">
        <v>-769998</v>
      </c>
      <c r="G30">
        <v>3</v>
      </c>
    </row>
    <row r="31" spans="1:7" ht="12.75">
      <c r="A31" s="8" t="s">
        <v>10</v>
      </c>
      <c r="B31" s="8">
        <v>1223174</v>
      </c>
      <c r="C31" s="11">
        <v>23034.82</v>
      </c>
      <c r="E31">
        <v>-769998</v>
      </c>
      <c r="F31">
        <v>-769998</v>
      </c>
      <c r="G31">
        <v>3</v>
      </c>
    </row>
    <row r="32" spans="1:7" ht="12.75">
      <c r="A32" s="8" t="s">
        <v>45</v>
      </c>
      <c r="B32" s="8">
        <v>3444846</v>
      </c>
      <c r="C32" s="11">
        <v>22009.34</v>
      </c>
      <c r="E32">
        <v>-769998</v>
      </c>
      <c r="F32">
        <v>-769998</v>
      </c>
      <c r="G32">
        <v>3</v>
      </c>
    </row>
    <row r="33" spans="1:7" ht="12.75">
      <c r="A33" s="8" t="s">
        <v>56</v>
      </c>
      <c r="B33" s="8">
        <v>36397</v>
      </c>
      <c r="C33" s="11">
        <v>52120.38</v>
      </c>
      <c r="E33">
        <v>-769997</v>
      </c>
      <c r="F33">
        <v>-769997</v>
      </c>
      <c r="G33">
        <v>3</v>
      </c>
    </row>
    <row r="34" spans="1:7" ht="12.75">
      <c r="A34" s="8" t="s">
        <v>16</v>
      </c>
      <c r="B34" s="8">
        <v>19797</v>
      </c>
      <c r="C34" s="11">
        <v>99528.73</v>
      </c>
      <c r="E34">
        <v>-769997</v>
      </c>
      <c r="F34">
        <v>-769997</v>
      </c>
      <c r="G34">
        <v>3</v>
      </c>
    </row>
    <row r="35" spans="5:7" ht="12.75">
      <c r="E35">
        <v>-769997</v>
      </c>
      <c r="F35">
        <v>-769997</v>
      </c>
      <c r="G35">
        <v>3</v>
      </c>
    </row>
    <row r="36" spans="5:7" ht="12.75">
      <c r="E36">
        <v>-769996</v>
      </c>
      <c r="F36">
        <v>-769996</v>
      </c>
      <c r="G36">
        <v>3</v>
      </c>
    </row>
    <row r="37" spans="5:7" ht="12.75">
      <c r="E37">
        <v>-769996</v>
      </c>
      <c r="F37">
        <v>-769996</v>
      </c>
      <c r="G37">
        <v>3</v>
      </c>
    </row>
    <row r="38" spans="5:7" ht="12.75">
      <c r="E38">
        <v>-769996</v>
      </c>
      <c r="F38">
        <v>-769996</v>
      </c>
      <c r="G38">
        <v>3</v>
      </c>
    </row>
    <row r="39" spans="5:7" ht="12.75">
      <c r="E39">
        <v>-769995</v>
      </c>
      <c r="F39">
        <v>-769995</v>
      </c>
      <c r="G39">
        <v>3</v>
      </c>
    </row>
    <row r="40" spans="5:7" ht="12.75">
      <c r="E40">
        <v>-769995</v>
      </c>
      <c r="F40">
        <v>-769995</v>
      </c>
      <c r="G40">
        <v>3</v>
      </c>
    </row>
    <row r="41" spans="5:7" ht="12.75">
      <c r="E41">
        <v>-769995</v>
      </c>
      <c r="F41">
        <v>-769995</v>
      </c>
      <c r="G41">
        <v>3</v>
      </c>
    </row>
    <row r="42" spans="5:7" ht="12.75">
      <c r="E42">
        <v>-769994</v>
      </c>
      <c r="F42">
        <v>-769994</v>
      </c>
      <c r="G42">
        <v>2</v>
      </c>
    </row>
    <row r="43" spans="5:7" ht="12.75">
      <c r="E43">
        <v>-769994</v>
      </c>
      <c r="F43">
        <v>-769994</v>
      </c>
      <c r="G43">
        <v>2</v>
      </c>
    </row>
    <row r="44" spans="5:7" ht="12.75">
      <c r="E44">
        <v>-769993</v>
      </c>
      <c r="F44">
        <v>-769993</v>
      </c>
      <c r="G44">
        <v>3</v>
      </c>
    </row>
    <row r="45" spans="5:7" ht="12.75">
      <c r="E45">
        <v>-769993</v>
      </c>
      <c r="F45">
        <v>-769993</v>
      </c>
      <c r="G45">
        <v>3</v>
      </c>
    </row>
    <row r="46" spans="5:7" ht="12.75">
      <c r="E46">
        <v>-769993</v>
      </c>
      <c r="F46">
        <v>-769993</v>
      </c>
      <c r="G46">
        <v>3</v>
      </c>
    </row>
    <row r="47" spans="5:7" ht="12.75">
      <c r="E47">
        <v>-769992</v>
      </c>
      <c r="F47">
        <v>-769992</v>
      </c>
      <c r="G47">
        <v>3</v>
      </c>
    </row>
    <row r="48" spans="5:7" ht="12.75">
      <c r="E48">
        <v>-769992</v>
      </c>
      <c r="F48">
        <v>-769992</v>
      </c>
      <c r="G48">
        <v>3</v>
      </c>
    </row>
    <row r="49" spans="5:7" ht="12.75">
      <c r="E49">
        <v>-769992</v>
      </c>
      <c r="F49">
        <v>-769992</v>
      </c>
      <c r="G49">
        <v>3</v>
      </c>
    </row>
    <row r="50" spans="5:7" ht="12.75">
      <c r="E50">
        <v>-769991</v>
      </c>
      <c r="F50">
        <v>-769991</v>
      </c>
      <c r="G50">
        <v>1</v>
      </c>
    </row>
    <row r="51" spans="5:7" ht="12.75">
      <c r="E51">
        <v>-760001</v>
      </c>
      <c r="F51">
        <v>-760001</v>
      </c>
      <c r="G51">
        <v>1</v>
      </c>
    </row>
    <row r="52" spans="5:7" ht="12.75">
      <c r="E52">
        <v>-760000</v>
      </c>
      <c r="F52">
        <v>-760000</v>
      </c>
      <c r="G52">
        <v>2</v>
      </c>
    </row>
    <row r="53" spans="5:7" ht="12.75">
      <c r="E53">
        <v>-760000</v>
      </c>
      <c r="F53">
        <v>-760000</v>
      </c>
      <c r="G53">
        <v>2</v>
      </c>
    </row>
    <row r="54" spans="5:7" ht="12.75">
      <c r="E54">
        <v>-759999</v>
      </c>
      <c r="F54">
        <v>-759999</v>
      </c>
      <c r="G54">
        <v>3</v>
      </c>
    </row>
    <row r="55" spans="5:7" ht="12.75">
      <c r="E55">
        <v>-759999</v>
      </c>
      <c r="F55">
        <v>-759999</v>
      </c>
      <c r="G55">
        <v>3</v>
      </c>
    </row>
    <row r="56" spans="5:7" ht="12.75">
      <c r="E56">
        <v>-759999</v>
      </c>
      <c r="F56">
        <v>-759999</v>
      </c>
      <c r="G56">
        <v>3</v>
      </c>
    </row>
    <row r="57" spans="5:7" ht="12.75">
      <c r="E57">
        <v>-759998</v>
      </c>
      <c r="F57">
        <v>-759998</v>
      </c>
      <c r="G57">
        <v>3</v>
      </c>
    </row>
    <row r="58" spans="5:7" ht="12.75">
      <c r="E58">
        <v>-759998</v>
      </c>
      <c r="F58">
        <v>-759998</v>
      </c>
      <c r="G58">
        <v>3</v>
      </c>
    </row>
    <row r="59" spans="5:7" ht="12.75">
      <c r="E59">
        <v>-759998</v>
      </c>
      <c r="F59">
        <v>-759998</v>
      </c>
      <c r="G59">
        <v>3</v>
      </c>
    </row>
    <row r="60" spans="5:7" ht="12.75">
      <c r="E60">
        <v>-759997</v>
      </c>
      <c r="F60">
        <v>-759997</v>
      </c>
      <c r="G60">
        <v>3</v>
      </c>
    </row>
    <row r="61" spans="5:7" ht="12.75">
      <c r="E61">
        <v>-759997</v>
      </c>
      <c r="F61">
        <v>-759997</v>
      </c>
      <c r="G61">
        <v>3</v>
      </c>
    </row>
    <row r="62" spans="5:7" ht="12.75">
      <c r="E62">
        <v>-759997</v>
      </c>
      <c r="F62">
        <v>-759997</v>
      </c>
      <c r="G62">
        <v>3</v>
      </c>
    </row>
    <row r="63" spans="5:7" ht="12.75">
      <c r="E63">
        <v>-759996</v>
      </c>
      <c r="F63">
        <v>-759996</v>
      </c>
      <c r="G63">
        <v>5</v>
      </c>
    </row>
    <row r="64" spans="5:7" ht="12.75">
      <c r="E64">
        <v>-759996</v>
      </c>
      <c r="F64">
        <v>-759996</v>
      </c>
      <c r="G64">
        <v>5</v>
      </c>
    </row>
    <row r="65" spans="5:7" ht="12.75">
      <c r="E65">
        <v>-759996</v>
      </c>
      <c r="F65">
        <v>-759996</v>
      </c>
      <c r="G65">
        <v>5</v>
      </c>
    </row>
    <row r="66" spans="5:7" ht="12.75">
      <c r="E66">
        <v>-759996</v>
      </c>
      <c r="F66">
        <v>-759996</v>
      </c>
      <c r="G66">
        <v>5</v>
      </c>
    </row>
    <row r="67" spans="5:7" ht="12.75">
      <c r="E67">
        <v>-759996</v>
      </c>
      <c r="F67">
        <v>-759996</v>
      </c>
      <c r="G67">
        <v>5</v>
      </c>
    </row>
    <row r="68" spans="5:7" ht="12.75">
      <c r="E68">
        <v>-759995</v>
      </c>
      <c r="F68">
        <v>-759995</v>
      </c>
      <c r="G68">
        <v>4</v>
      </c>
    </row>
    <row r="69" spans="5:7" ht="12.75">
      <c r="E69">
        <v>-759995</v>
      </c>
      <c r="F69">
        <v>-759995</v>
      </c>
      <c r="G69">
        <v>4</v>
      </c>
    </row>
    <row r="70" spans="5:7" ht="12.75">
      <c r="E70">
        <v>-759995</v>
      </c>
      <c r="F70">
        <v>-759995</v>
      </c>
      <c r="G70">
        <v>4</v>
      </c>
    </row>
    <row r="71" spans="5:7" ht="12.75">
      <c r="E71">
        <v>-759995</v>
      </c>
      <c r="F71">
        <v>-759995</v>
      </c>
      <c r="G71">
        <v>4</v>
      </c>
    </row>
    <row r="72" spans="5:7" ht="12.75">
      <c r="E72">
        <v>-759994</v>
      </c>
      <c r="F72">
        <v>-759994</v>
      </c>
      <c r="G72">
        <v>1</v>
      </c>
    </row>
    <row r="73" spans="5:7" ht="12.75">
      <c r="E73">
        <v>-759993</v>
      </c>
      <c r="F73">
        <v>-759993</v>
      </c>
      <c r="G73">
        <v>2</v>
      </c>
    </row>
    <row r="74" spans="5:7" ht="12.75">
      <c r="E74">
        <v>-759993</v>
      </c>
      <c r="F74">
        <v>-759993</v>
      </c>
      <c r="G74">
        <v>2</v>
      </c>
    </row>
    <row r="75" spans="5:7" ht="12.75">
      <c r="E75">
        <v>-759992</v>
      </c>
      <c r="F75">
        <v>-759992</v>
      </c>
      <c r="G75">
        <v>3</v>
      </c>
    </row>
    <row r="76" spans="5:7" ht="12.75">
      <c r="E76">
        <v>-759992</v>
      </c>
      <c r="F76">
        <v>-759992</v>
      </c>
      <c r="G76">
        <v>3</v>
      </c>
    </row>
    <row r="77" spans="5:7" ht="12.75">
      <c r="E77">
        <v>-759992</v>
      </c>
      <c r="F77">
        <v>-759992</v>
      </c>
      <c r="G77">
        <v>3</v>
      </c>
    </row>
    <row r="78" spans="5:7" ht="12.75">
      <c r="E78">
        <v>-759991</v>
      </c>
      <c r="F78">
        <v>-759991</v>
      </c>
      <c r="G78">
        <v>3</v>
      </c>
    </row>
    <row r="79" spans="5:7" ht="12.75">
      <c r="E79">
        <v>-759991</v>
      </c>
      <c r="F79">
        <v>-759991</v>
      </c>
      <c r="G79">
        <v>3</v>
      </c>
    </row>
    <row r="80" spans="5:7" ht="12.75">
      <c r="E80">
        <v>-759991</v>
      </c>
      <c r="F80">
        <v>-759991</v>
      </c>
      <c r="G80">
        <v>3</v>
      </c>
    </row>
    <row r="81" spans="5:7" ht="12.75">
      <c r="E81">
        <v>-759990</v>
      </c>
      <c r="F81">
        <v>-759990</v>
      </c>
      <c r="G81">
        <v>3</v>
      </c>
    </row>
    <row r="82" spans="5:7" ht="12.75">
      <c r="E82">
        <v>-759990</v>
      </c>
      <c r="F82">
        <v>-759990</v>
      </c>
      <c r="G82">
        <v>3</v>
      </c>
    </row>
    <row r="83" spans="5:7" ht="12.75">
      <c r="E83">
        <v>-759990</v>
      </c>
      <c r="F83">
        <v>-759990</v>
      </c>
      <c r="G83">
        <v>3</v>
      </c>
    </row>
    <row r="84" spans="5:7" ht="12.75">
      <c r="E84">
        <v>-750002</v>
      </c>
      <c r="F84">
        <v>-750002</v>
      </c>
      <c r="G84">
        <v>1</v>
      </c>
    </row>
    <row r="85" spans="5:7" ht="12.75">
      <c r="E85">
        <v>-750001</v>
      </c>
      <c r="F85">
        <v>-750001</v>
      </c>
      <c r="G85">
        <v>3</v>
      </c>
    </row>
    <row r="86" spans="5:7" ht="12.75">
      <c r="E86">
        <v>-750001</v>
      </c>
      <c r="F86">
        <v>-750001</v>
      </c>
      <c r="G86">
        <v>3</v>
      </c>
    </row>
    <row r="87" spans="5:7" ht="12.75">
      <c r="E87">
        <v>-750001</v>
      </c>
      <c r="F87">
        <v>-750001</v>
      </c>
      <c r="G87">
        <v>3</v>
      </c>
    </row>
    <row r="88" spans="5:7" ht="12.75">
      <c r="E88">
        <v>-750000</v>
      </c>
      <c r="F88">
        <v>-750000</v>
      </c>
      <c r="G88">
        <v>2</v>
      </c>
    </row>
    <row r="89" spans="5:7" ht="12.75">
      <c r="E89">
        <v>-750000</v>
      </c>
      <c r="F89">
        <v>-750000</v>
      </c>
      <c r="G89">
        <v>2</v>
      </c>
    </row>
    <row r="90" spans="5:7" ht="12.75">
      <c r="E90">
        <v>-749999</v>
      </c>
      <c r="F90">
        <v>-749999</v>
      </c>
      <c r="G90">
        <v>2</v>
      </c>
    </row>
    <row r="91" spans="5:7" ht="12.75">
      <c r="E91">
        <v>-749999</v>
      </c>
      <c r="F91">
        <v>-749999</v>
      </c>
      <c r="G91">
        <v>2</v>
      </c>
    </row>
    <row r="92" spans="5:7" ht="12.75">
      <c r="E92">
        <v>-749998</v>
      </c>
      <c r="F92">
        <v>-749998</v>
      </c>
      <c r="G92">
        <v>3</v>
      </c>
    </row>
    <row r="93" spans="5:7" ht="12.75">
      <c r="E93">
        <v>-749998</v>
      </c>
      <c r="F93">
        <v>-749998</v>
      </c>
      <c r="G93">
        <v>3</v>
      </c>
    </row>
    <row r="94" spans="5:7" ht="12.75">
      <c r="E94">
        <v>-749998</v>
      </c>
      <c r="F94">
        <v>-749998</v>
      </c>
      <c r="G94">
        <v>3</v>
      </c>
    </row>
    <row r="95" spans="5:7" ht="12.75">
      <c r="E95">
        <v>-749997</v>
      </c>
      <c r="F95">
        <v>-749997</v>
      </c>
      <c r="G95">
        <v>5</v>
      </c>
    </row>
    <row r="96" spans="5:7" ht="12.75">
      <c r="E96">
        <v>-749997</v>
      </c>
      <c r="F96">
        <v>-749997</v>
      </c>
      <c r="G96">
        <v>5</v>
      </c>
    </row>
    <row r="97" spans="5:7" ht="12.75">
      <c r="E97">
        <v>-749997</v>
      </c>
      <c r="F97">
        <v>-749997</v>
      </c>
      <c r="G97">
        <v>5</v>
      </c>
    </row>
    <row r="98" spans="5:7" ht="12.75">
      <c r="E98">
        <v>-749997</v>
      </c>
      <c r="F98">
        <v>-749997</v>
      </c>
      <c r="G98">
        <v>5</v>
      </c>
    </row>
    <row r="99" spans="5:7" ht="12.75">
      <c r="E99">
        <v>-749997</v>
      </c>
      <c r="F99">
        <v>-749997</v>
      </c>
      <c r="G99">
        <v>5</v>
      </c>
    </row>
    <row r="100" spans="5:7" ht="12.75">
      <c r="E100">
        <v>-749996</v>
      </c>
      <c r="F100">
        <v>-749996</v>
      </c>
      <c r="G100">
        <v>4</v>
      </c>
    </row>
    <row r="101" spans="5:7" ht="12.75">
      <c r="E101">
        <v>-749996</v>
      </c>
      <c r="F101">
        <v>-749996</v>
      </c>
      <c r="G101">
        <v>4</v>
      </c>
    </row>
    <row r="102" spans="5:7" ht="12.75">
      <c r="E102">
        <v>-749996</v>
      </c>
      <c r="F102">
        <v>-749996</v>
      </c>
      <c r="G102">
        <v>4</v>
      </c>
    </row>
    <row r="103" spans="5:7" ht="12.75">
      <c r="E103">
        <v>-749996</v>
      </c>
      <c r="F103">
        <v>-749996</v>
      </c>
      <c r="G103">
        <v>4</v>
      </c>
    </row>
    <row r="104" spans="5:7" ht="12.75">
      <c r="E104">
        <v>-749995</v>
      </c>
      <c r="F104">
        <v>-749995</v>
      </c>
      <c r="G104">
        <v>6</v>
      </c>
    </row>
    <row r="105" spans="5:7" ht="12.75">
      <c r="E105">
        <v>-749995</v>
      </c>
      <c r="F105">
        <v>-749995</v>
      </c>
      <c r="G105">
        <v>6</v>
      </c>
    </row>
    <row r="106" spans="5:7" ht="12.75">
      <c r="E106">
        <v>-749995</v>
      </c>
      <c r="F106">
        <v>-749995</v>
      </c>
      <c r="G106">
        <v>6</v>
      </c>
    </row>
    <row r="107" spans="5:7" ht="12.75">
      <c r="E107">
        <v>-749995</v>
      </c>
      <c r="F107">
        <v>-749995</v>
      </c>
      <c r="G107">
        <v>6</v>
      </c>
    </row>
    <row r="108" spans="5:7" ht="12.75">
      <c r="E108">
        <v>-749995</v>
      </c>
      <c r="F108">
        <v>-749995</v>
      </c>
      <c r="G108">
        <v>6</v>
      </c>
    </row>
    <row r="109" spans="5:7" ht="12.75">
      <c r="E109">
        <v>-749995</v>
      </c>
      <c r="F109">
        <v>-749995</v>
      </c>
      <c r="G109">
        <v>6</v>
      </c>
    </row>
    <row r="110" spans="5:7" ht="12.75">
      <c r="E110">
        <v>-749994</v>
      </c>
      <c r="F110">
        <v>-749994</v>
      </c>
      <c r="G110">
        <v>3</v>
      </c>
    </row>
    <row r="111" spans="5:7" ht="12.75">
      <c r="E111">
        <v>-749994</v>
      </c>
      <c r="F111">
        <v>-749994</v>
      </c>
      <c r="G111">
        <v>3</v>
      </c>
    </row>
    <row r="112" spans="5:7" ht="12.75">
      <c r="E112">
        <v>-749994</v>
      </c>
      <c r="F112">
        <v>-749994</v>
      </c>
      <c r="G112">
        <v>3</v>
      </c>
    </row>
    <row r="113" spans="5:7" ht="12.75">
      <c r="E113">
        <v>-749993</v>
      </c>
      <c r="F113">
        <v>-749993</v>
      </c>
      <c r="G113">
        <v>2</v>
      </c>
    </row>
    <row r="114" spans="5:7" ht="12.75">
      <c r="E114">
        <v>-749993</v>
      </c>
      <c r="F114">
        <v>-749993</v>
      </c>
      <c r="G114">
        <v>2</v>
      </c>
    </row>
    <row r="115" spans="5:7" ht="12.75">
      <c r="E115">
        <v>-749992</v>
      </c>
      <c r="F115">
        <v>-749992</v>
      </c>
      <c r="G115">
        <v>4</v>
      </c>
    </row>
    <row r="116" spans="5:7" ht="12.75">
      <c r="E116">
        <v>-749992</v>
      </c>
      <c r="F116">
        <v>-749992</v>
      </c>
      <c r="G116">
        <v>4</v>
      </c>
    </row>
    <row r="117" spans="5:7" ht="12.75">
      <c r="E117">
        <v>-749992</v>
      </c>
      <c r="F117">
        <v>-749992</v>
      </c>
      <c r="G117">
        <v>4</v>
      </c>
    </row>
    <row r="118" spans="5:7" ht="12.75">
      <c r="E118">
        <v>-749992</v>
      </c>
      <c r="F118">
        <v>-749992</v>
      </c>
      <c r="G118">
        <v>4</v>
      </c>
    </row>
    <row r="119" spans="5:7" ht="12.75">
      <c r="E119">
        <v>-749991</v>
      </c>
      <c r="F119">
        <v>-749991</v>
      </c>
      <c r="G119">
        <v>4</v>
      </c>
    </row>
    <row r="120" spans="5:7" ht="12.75">
      <c r="E120">
        <v>-749991</v>
      </c>
      <c r="F120">
        <v>-749991</v>
      </c>
      <c r="G120">
        <v>4</v>
      </c>
    </row>
    <row r="121" spans="5:7" ht="12.75">
      <c r="E121">
        <v>-749991</v>
      </c>
      <c r="F121">
        <v>-749991</v>
      </c>
      <c r="G121">
        <v>4</v>
      </c>
    </row>
    <row r="122" spans="5:7" ht="12.75">
      <c r="E122">
        <v>-749991</v>
      </c>
      <c r="F122">
        <v>-749991</v>
      </c>
      <c r="G122">
        <v>4</v>
      </c>
    </row>
    <row r="123" spans="5:7" ht="12.75">
      <c r="E123">
        <v>-749990</v>
      </c>
      <c r="F123">
        <v>-749990</v>
      </c>
      <c r="G123">
        <v>4</v>
      </c>
    </row>
    <row r="124" spans="5:7" ht="12.75">
      <c r="E124">
        <v>-749990</v>
      </c>
      <c r="F124">
        <v>-749990</v>
      </c>
      <c r="G124">
        <v>4</v>
      </c>
    </row>
    <row r="125" spans="5:7" ht="12.75">
      <c r="E125">
        <v>-749990</v>
      </c>
      <c r="F125">
        <v>-749990</v>
      </c>
      <c r="G125">
        <v>4</v>
      </c>
    </row>
    <row r="126" spans="5:7" ht="12.75">
      <c r="E126">
        <v>-749990</v>
      </c>
      <c r="F126">
        <v>-749990</v>
      </c>
      <c r="G126">
        <v>4</v>
      </c>
    </row>
    <row r="127" spans="5:7" ht="12.75">
      <c r="E127">
        <v>-749989</v>
      </c>
      <c r="F127">
        <v>-749989</v>
      </c>
      <c r="G127">
        <v>2</v>
      </c>
    </row>
    <row r="128" spans="5:7" ht="12.75">
      <c r="E128">
        <v>-749989</v>
      </c>
      <c r="F128">
        <v>-749989</v>
      </c>
      <c r="G128">
        <v>2</v>
      </c>
    </row>
    <row r="129" spans="5:7" ht="12.75">
      <c r="E129">
        <v>-740003</v>
      </c>
      <c r="F129">
        <v>-740003</v>
      </c>
      <c r="G129">
        <v>1</v>
      </c>
    </row>
    <row r="130" spans="5:7" ht="12.75">
      <c r="E130">
        <v>-740002</v>
      </c>
      <c r="F130">
        <v>-740002</v>
      </c>
      <c r="G130">
        <v>1</v>
      </c>
    </row>
    <row r="131" spans="5:7" ht="12.75">
      <c r="E131">
        <v>-740001</v>
      </c>
      <c r="F131">
        <v>-740001</v>
      </c>
      <c r="G131">
        <v>3</v>
      </c>
    </row>
    <row r="132" spans="5:7" ht="12.75">
      <c r="E132">
        <v>-740001</v>
      </c>
      <c r="F132">
        <v>-740001</v>
      </c>
      <c r="G132">
        <v>3</v>
      </c>
    </row>
    <row r="133" spans="5:7" ht="12.75">
      <c r="E133">
        <v>-740001</v>
      </c>
      <c r="F133">
        <v>-740001</v>
      </c>
      <c r="G133">
        <v>3</v>
      </c>
    </row>
    <row r="134" spans="5:7" ht="12.75">
      <c r="E134">
        <v>-740000</v>
      </c>
      <c r="F134">
        <v>-740000</v>
      </c>
      <c r="G134">
        <v>2</v>
      </c>
    </row>
    <row r="135" spans="5:7" ht="12.75">
      <c r="E135">
        <v>-740000</v>
      </c>
      <c r="F135">
        <v>-740000</v>
      </c>
      <c r="G135">
        <v>2</v>
      </c>
    </row>
    <row r="136" spans="5:7" ht="12.75">
      <c r="E136">
        <v>-739999</v>
      </c>
      <c r="F136">
        <v>-739999</v>
      </c>
      <c r="G136">
        <v>3</v>
      </c>
    </row>
    <row r="137" spans="5:7" ht="12.75">
      <c r="E137">
        <v>-739999</v>
      </c>
      <c r="F137">
        <v>-739999</v>
      </c>
      <c r="G137">
        <v>3</v>
      </c>
    </row>
    <row r="138" spans="5:7" ht="12.75">
      <c r="E138">
        <v>-739999</v>
      </c>
      <c r="F138">
        <v>-739999</v>
      </c>
      <c r="G138">
        <v>3</v>
      </c>
    </row>
    <row r="139" spans="5:7" ht="12.75">
      <c r="E139">
        <v>-739998</v>
      </c>
      <c r="F139">
        <v>-739998</v>
      </c>
      <c r="G139">
        <v>2</v>
      </c>
    </row>
    <row r="140" spans="5:7" ht="12.75">
      <c r="E140">
        <v>-739998</v>
      </c>
      <c r="F140">
        <v>-739998</v>
      </c>
      <c r="G140">
        <v>2</v>
      </c>
    </row>
    <row r="141" spans="5:7" ht="12.75">
      <c r="E141">
        <v>-739997</v>
      </c>
      <c r="F141">
        <v>-739997</v>
      </c>
      <c r="G141">
        <v>1</v>
      </c>
    </row>
    <row r="142" spans="5:7" ht="12.75">
      <c r="E142">
        <v>-739996</v>
      </c>
      <c r="F142">
        <v>-739996</v>
      </c>
      <c r="G142">
        <v>5</v>
      </c>
    </row>
    <row r="143" spans="5:7" ht="12.75">
      <c r="E143">
        <v>-739996</v>
      </c>
      <c r="F143">
        <v>-739996</v>
      </c>
      <c r="G143">
        <v>5</v>
      </c>
    </row>
    <row r="144" spans="5:7" ht="12.75">
      <c r="E144">
        <v>-739996</v>
      </c>
      <c r="F144">
        <v>-739996</v>
      </c>
      <c r="G144">
        <v>5</v>
      </c>
    </row>
    <row r="145" spans="5:7" ht="12.75">
      <c r="E145">
        <v>-739996</v>
      </c>
      <c r="F145">
        <v>-739996</v>
      </c>
      <c r="G145">
        <v>5</v>
      </c>
    </row>
    <row r="146" spans="5:7" ht="12.75">
      <c r="E146">
        <v>-739996</v>
      </c>
      <c r="F146">
        <v>-739996</v>
      </c>
      <c r="G146">
        <v>5</v>
      </c>
    </row>
    <row r="147" spans="5:7" ht="12.75">
      <c r="E147">
        <v>-739995</v>
      </c>
      <c r="F147">
        <v>-739995</v>
      </c>
      <c r="G147">
        <v>3</v>
      </c>
    </row>
    <row r="148" spans="5:7" ht="12.75">
      <c r="E148">
        <v>-739995</v>
      </c>
      <c r="F148">
        <v>-739995</v>
      </c>
      <c r="G148">
        <v>3</v>
      </c>
    </row>
    <row r="149" spans="5:7" ht="12.75">
      <c r="E149">
        <v>-739995</v>
      </c>
      <c r="F149">
        <v>-739995</v>
      </c>
      <c r="G149">
        <v>3</v>
      </c>
    </row>
    <row r="150" spans="5:7" ht="12.75">
      <c r="E150">
        <v>-739994</v>
      </c>
      <c r="F150">
        <v>-739994</v>
      </c>
      <c r="G150">
        <v>3</v>
      </c>
    </row>
    <row r="151" spans="5:7" ht="12.75">
      <c r="E151">
        <v>-739994</v>
      </c>
      <c r="F151">
        <v>-739994</v>
      </c>
      <c r="G151">
        <v>3</v>
      </c>
    </row>
    <row r="152" spans="5:7" ht="12.75">
      <c r="E152">
        <v>-739994</v>
      </c>
      <c r="F152">
        <v>-739994</v>
      </c>
      <c r="G152">
        <v>3</v>
      </c>
    </row>
    <row r="153" spans="5:7" ht="12.75">
      <c r="E153">
        <v>-739993</v>
      </c>
      <c r="F153">
        <v>-739993</v>
      </c>
      <c r="G153">
        <v>5</v>
      </c>
    </row>
    <row r="154" spans="5:7" ht="12.75">
      <c r="E154">
        <v>-739993</v>
      </c>
      <c r="F154">
        <v>-739993</v>
      </c>
      <c r="G154">
        <v>5</v>
      </c>
    </row>
    <row r="155" spans="5:7" ht="12.75">
      <c r="E155">
        <v>-739993</v>
      </c>
      <c r="F155">
        <v>-739993</v>
      </c>
      <c r="G155">
        <v>5</v>
      </c>
    </row>
    <row r="156" spans="5:7" ht="12.75">
      <c r="E156">
        <v>-739993</v>
      </c>
      <c r="F156">
        <v>-739993</v>
      </c>
      <c r="G156">
        <v>5</v>
      </c>
    </row>
    <row r="157" spans="5:7" ht="12.75">
      <c r="E157">
        <v>-739993</v>
      </c>
      <c r="F157">
        <v>-739993</v>
      </c>
      <c r="G157">
        <v>5</v>
      </c>
    </row>
    <row r="158" spans="5:7" ht="12.75">
      <c r="E158">
        <v>-739992</v>
      </c>
      <c r="F158">
        <v>-739992</v>
      </c>
      <c r="G158">
        <v>5</v>
      </c>
    </row>
    <row r="159" spans="5:7" ht="12.75">
      <c r="E159">
        <v>-739992</v>
      </c>
      <c r="F159">
        <v>-739992</v>
      </c>
      <c r="G159">
        <v>5</v>
      </c>
    </row>
    <row r="160" spans="5:7" ht="12.75">
      <c r="E160">
        <v>-739992</v>
      </c>
      <c r="F160">
        <v>-739992</v>
      </c>
      <c r="G160">
        <v>5</v>
      </c>
    </row>
    <row r="161" spans="5:7" ht="12.75">
      <c r="E161">
        <v>-739992</v>
      </c>
      <c r="F161">
        <v>-739992</v>
      </c>
      <c r="G161">
        <v>5</v>
      </c>
    </row>
    <row r="162" spans="5:7" ht="12.75">
      <c r="E162">
        <v>-739992</v>
      </c>
      <c r="F162">
        <v>-739992</v>
      </c>
      <c r="G162">
        <v>5</v>
      </c>
    </row>
    <row r="163" spans="5:7" ht="12.75">
      <c r="E163">
        <v>-739991</v>
      </c>
      <c r="F163">
        <v>-739991</v>
      </c>
      <c r="G163">
        <v>3</v>
      </c>
    </row>
    <row r="164" spans="5:7" ht="12.75">
      <c r="E164">
        <v>-739991</v>
      </c>
      <c r="F164">
        <v>-739991</v>
      </c>
      <c r="G164">
        <v>3</v>
      </c>
    </row>
    <row r="165" spans="5:7" ht="12.75">
      <c r="E165">
        <v>-739991</v>
      </c>
      <c r="F165">
        <v>-739991</v>
      </c>
      <c r="G165">
        <v>3</v>
      </c>
    </row>
    <row r="166" spans="5:7" ht="12.75">
      <c r="E166">
        <v>-739990</v>
      </c>
      <c r="F166">
        <v>-739990</v>
      </c>
      <c r="G166">
        <v>3</v>
      </c>
    </row>
    <row r="167" spans="5:7" ht="12.75">
      <c r="E167">
        <v>-739990</v>
      </c>
      <c r="F167">
        <v>-739990</v>
      </c>
      <c r="G167">
        <v>3</v>
      </c>
    </row>
    <row r="168" spans="5:7" ht="12.75">
      <c r="E168">
        <v>-739990</v>
      </c>
      <c r="F168">
        <v>-739990</v>
      </c>
      <c r="G168">
        <v>3</v>
      </c>
    </row>
    <row r="169" spans="5:7" ht="12.75">
      <c r="E169">
        <v>-739989</v>
      </c>
      <c r="F169">
        <v>-739989</v>
      </c>
      <c r="G169">
        <v>2</v>
      </c>
    </row>
    <row r="170" spans="5:7" ht="12.75">
      <c r="E170">
        <v>-739989</v>
      </c>
      <c r="F170">
        <v>-739989</v>
      </c>
      <c r="G170">
        <v>2</v>
      </c>
    </row>
    <row r="171" spans="5:7" ht="12.75">
      <c r="E171">
        <v>-730003</v>
      </c>
      <c r="F171">
        <v>-730003</v>
      </c>
      <c r="G171">
        <v>1</v>
      </c>
    </row>
    <row r="172" spans="5:7" ht="12.75">
      <c r="E172">
        <v>-730002</v>
      </c>
      <c r="F172">
        <v>-730002</v>
      </c>
      <c r="G172">
        <v>1</v>
      </c>
    </row>
    <row r="173" spans="5:7" ht="12.75">
      <c r="E173">
        <v>-730001</v>
      </c>
      <c r="F173">
        <v>-730001</v>
      </c>
      <c r="G173">
        <v>2</v>
      </c>
    </row>
    <row r="174" spans="5:7" ht="12.75">
      <c r="E174">
        <v>-730001</v>
      </c>
      <c r="F174">
        <v>-730001</v>
      </c>
      <c r="G174">
        <v>2</v>
      </c>
    </row>
    <row r="175" spans="5:7" ht="12.75">
      <c r="E175">
        <v>-730000</v>
      </c>
      <c r="F175">
        <v>-730000</v>
      </c>
      <c r="G175">
        <v>3</v>
      </c>
    </row>
    <row r="176" spans="5:7" ht="12.75">
      <c r="E176">
        <v>-730000</v>
      </c>
      <c r="F176">
        <v>-730000</v>
      </c>
      <c r="G176">
        <v>3</v>
      </c>
    </row>
    <row r="177" spans="5:7" ht="12.75">
      <c r="E177">
        <v>-730000</v>
      </c>
      <c r="F177">
        <v>-730000</v>
      </c>
      <c r="G177">
        <v>3</v>
      </c>
    </row>
    <row r="178" spans="5:7" ht="12.75">
      <c r="E178">
        <v>-729999</v>
      </c>
      <c r="F178">
        <v>-729999</v>
      </c>
      <c r="G178">
        <v>2</v>
      </c>
    </row>
    <row r="179" spans="5:7" ht="12.75">
      <c r="E179">
        <v>-729999</v>
      </c>
      <c r="F179">
        <v>-729999</v>
      </c>
      <c r="G179">
        <v>2</v>
      </c>
    </row>
    <row r="180" spans="5:7" ht="12.75">
      <c r="E180">
        <v>-729998</v>
      </c>
      <c r="F180">
        <v>-729998</v>
      </c>
      <c r="G180">
        <v>2</v>
      </c>
    </row>
    <row r="181" spans="5:7" ht="12.75">
      <c r="E181">
        <v>-729998</v>
      </c>
      <c r="F181">
        <v>-729998</v>
      </c>
      <c r="G181">
        <v>2</v>
      </c>
    </row>
    <row r="182" spans="5:7" ht="12.75">
      <c r="E182">
        <v>-729997</v>
      </c>
      <c r="F182">
        <v>-729997</v>
      </c>
      <c r="G182">
        <v>1</v>
      </c>
    </row>
    <row r="183" spans="5:7" ht="12.75">
      <c r="E183">
        <v>-729996</v>
      </c>
      <c r="F183">
        <v>-729996</v>
      </c>
      <c r="G183">
        <v>2</v>
      </c>
    </row>
    <row r="184" spans="5:7" ht="12.75">
      <c r="E184">
        <v>-729996</v>
      </c>
      <c r="F184">
        <v>-729996</v>
      </c>
      <c r="G184">
        <v>2</v>
      </c>
    </row>
    <row r="185" spans="5:7" ht="12.75">
      <c r="E185">
        <v>-729995</v>
      </c>
      <c r="F185">
        <v>-729995</v>
      </c>
      <c r="G185">
        <v>3</v>
      </c>
    </row>
    <row r="186" spans="5:7" ht="12.75">
      <c r="E186">
        <v>-729995</v>
      </c>
      <c r="F186">
        <v>-729995</v>
      </c>
      <c r="G186">
        <v>3</v>
      </c>
    </row>
    <row r="187" spans="5:7" ht="12.75">
      <c r="E187">
        <v>-729995</v>
      </c>
      <c r="F187">
        <v>-729995</v>
      </c>
      <c r="G187">
        <v>3</v>
      </c>
    </row>
    <row r="188" spans="5:7" ht="12.75">
      <c r="E188">
        <v>-729994</v>
      </c>
      <c r="F188">
        <v>-729994</v>
      </c>
      <c r="G188">
        <v>5</v>
      </c>
    </row>
    <row r="189" spans="5:7" ht="12.75">
      <c r="E189">
        <v>-729994</v>
      </c>
      <c r="F189">
        <v>-729994</v>
      </c>
      <c r="G189">
        <v>5</v>
      </c>
    </row>
    <row r="190" spans="5:7" ht="12.75">
      <c r="E190">
        <v>-729994</v>
      </c>
      <c r="F190">
        <v>-729994</v>
      </c>
      <c r="G190">
        <v>5</v>
      </c>
    </row>
    <row r="191" spans="5:7" ht="12.75">
      <c r="E191">
        <v>-729994</v>
      </c>
      <c r="F191">
        <v>-729994</v>
      </c>
      <c r="G191">
        <v>5</v>
      </c>
    </row>
    <row r="192" spans="5:7" ht="12.75">
      <c r="E192">
        <v>-729994</v>
      </c>
      <c r="F192">
        <v>-729994</v>
      </c>
      <c r="G192">
        <v>5</v>
      </c>
    </row>
    <row r="193" spans="5:7" ht="12.75">
      <c r="E193">
        <v>-729993</v>
      </c>
      <c r="F193">
        <v>-729993</v>
      </c>
      <c r="G193">
        <v>3</v>
      </c>
    </row>
    <row r="194" spans="5:7" ht="12.75">
      <c r="E194">
        <v>-729993</v>
      </c>
      <c r="F194">
        <v>-729993</v>
      </c>
      <c r="G194">
        <v>3</v>
      </c>
    </row>
    <row r="195" spans="5:7" ht="12.75">
      <c r="E195">
        <v>-729993</v>
      </c>
      <c r="F195">
        <v>-729993</v>
      </c>
      <c r="G195">
        <v>3</v>
      </c>
    </row>
    <row r="196" spans="5:7" ht="12.75">
      <c r="E196">
        <v>-729992</v>
      </c>
      <c r="F196">
        <v>-729992</v>
      </c>
      <c r="G196">
        <v>1</v>
      </c>
    </row>
    <row r="197" spans="5:7" ht="12.75">
      <c r="E197">
        <v>-729991</v>
      </c>
      <c r="F197">
        <v>-729991</v>
      </c>
      <c r="G197">
        <v>2</v>
      </c>
    </row>
    <row r="198" spans="5:7" ht="12.75">
      <c r="E198">
        <v>-729991</v>
      </c>
      <c r="F198">
        <v>-729991</v>
      </c>
      <c r="G198">
        <v>2</v>
      </c>
    </row>
    <row r="199" spans="5:7" ht="12.75">
      <c r="E199">
        <v>-729990</v>
      </c>
      <c r="F199">
        <v>-729990</v>
      </c>
      <c r="G199">
        <v>2</v>
      </c>
    </row>
    <row r="200" spans="5:7" ht="12.75">
      <c r="E200">
        <v>-729990</v>
      </c>
      <c r="F200">
        <v>-729990</v>
      </c>
      <c r="G200">
        <v>2</v>
      </c>
    </row>
    <row r="201" spans="5:7" ht="12.75">
      <c r="E201">
        <v>-729989</v>
      </c>
      <c r="F201">
        <v>-729989</v>
      </c>
      <c r="G201">
        <v>1</v>
      </c>
    </row>
    <row r="202" spans="5:7" ht="12.75">
      <c r="E202">
        <v>-729988</v>
      </c>
      <c r="F202">
        <v>-729988</v>
      </c>
      <c r="G202">
        <v>1</v>
      </c>
    </row>
    <row r="203" spans="5:7" ht="12.75">
      <c r="E203">
        <v>-720003</v>
      </c>
      <c r="F203">
        <v>-720003</v>
      </c>
      <c r="G203">
        <v>1</v>
      </c>
    </row>
    <row r="204" spans="5:7" ht="12.75">
      <c r="E204">
        <v>-720002</v>
      </c>
      <c r="F204">
        <v>-720002</v>
      </c>
      <c r="G204">
        <v>1</v>
      </c>
    </row>
    <row r="205" spans="5:7" ht="12.75">
      <c r="E205">
        <v>-720001</v>
      </c>
      <c r="F205">
        <v>-720001</v>
      </c>
      <c r="G205">
        <v>2</v>
      </c>
    </row>
    <row r="206" spans="5:7" ht="12.75">
      <c r="E206">
        <v>-720001</v>
      </c>
      <c r="F206">
        <v>-720001</v>
      </c>
      <c r="G206">
        <v>2</v>
      </c>
    </row>
    <row r="207" spans="5:7" ht="12.75">
      <c r="E207">
        <v>-720000</v>
      </c>
      <c r="F207">
        <v>-720000</v>
      </c>
      <c r="G207">
        <v>4</v>
      </c>
    </row>
    <row r="208" spans="5:7" ht="12.75">
      <c r="E208">
        <v>-720000</v>
      </c>
      <c r="F208">
        <v>-720000</v>
      </c>
      <c r="G208">
        <v>4</v>
      </c>
    </row>
    <row r="209" spans="5:7" ht="12.75">
      <c r="E209">
        <v>-720000</v>
      </c>
      <c r="F209">
        <v>-720000</v>
      </c>
      <c r="G209">
        <v>4</v>
      </c>
    </row>
    <row r="210" spans="5:7" ht="12.75">
      <c r="E210">
        <v>-720000</v>
      </c>
      <c r="F210">
        <v>-720000</v>
      </c>
      <c r="G210">
        <v>4</v>
      </c>
    </row>
    <row r="211" spans="5:7" ht="12.75">
      <c r="E211">
        <v>-719999</v>
      </c>
      <c r="F211">
        <v>-719999</v>
      </c>
      <c r="G211">
        <v>2</v>
      </c>
    </row>
    <row r="212" spans="5:7" ht="12.75">
      <c r="E212">
        <v>-719999</v>
      </c>
      <c r="F212">
        <v>-719999</v>
      </c>
      <c r="G212">
        <v>2</v>
      </c>
    </row>
    <row r="213" spans="5:7" ht="12.75">
      <c r="E213">
        <v>-719998</v>
      </c>
      <c r="F213">
        <v>-719998</v>
      </c>
      <c r="G213">
        <v>3</v>
      </c>
    </row>
    <row r="214" spans="5:7" ht="12.75">
      <c r="E214">
        <v>-719998</v>
      </c>
      <c r="F214">
        <v>-719998</v>
      </c>
      <c r="G214">
        <v>3</v>
      </c>
    </row>
    <row r="215" spans="5:7" ht="12.75">
      <c r="E215">
        <v>-719998</v>
      </c>
      <c r="F215">
        <v>-719998</v>
      </c>
      <c r="G215">
        <v>3</v>
      </c>
    </row>
    <row r="216" spans="5:7" ht="12.75">
      <c r="E216">
        <v>-719997</v>
      </c>
      <c r="F216">
        <v>-719997</v>
      </c>
      <c r="G216">
        <v>2</v>
      </c>
    </row>
    <row r="217" spans="5:7" ht="12.75">
      <c r="E217">
        <v>-719997</v>
      </c>
      <c r="F217">
        <v>-719997</v>
      </c>
      <c r="G217">
        <v>2</v>
      </c>
    </row>
    <row r="218" spans="5:7" ht="12.75">
      <c r="E218">
        <v>-719996</v>
      </c>
      <c r="F218">
        <v>-719996</v>
      </c>
      <c r="G218">
        <v>3</v>
      </c>
    </row>
    <row r="219" spans="5:7" ht="12.75">
      <c r="E219">
        <v>-719996</v>
      </c>
      <c r="F219">
        <v>-719996</v>
      </c>
      <c r="G219">
        <v>3</v>
      </c>
    </row>
    <row r="220" spans="5:7" ht="12.75">
      <c r="E220">
        <v>-719996</v>
      </c>
      <c r="F220">
        <v>-719996</v>
      </c>
      <c r="G220">
        <v>3</v>
      </c>
    </row>
    <row r="221" spans="5:7" ht="12.75">
      <c r="E221">
        <v>-719995</v>
      </c>
      <c r="F221">
        <v>-719995</v>
      </c>
      <c r="G221">
        <v>1</v>
      </c>
    </row>
    <row r="222" spans="5:7" ht="12.75">
      <c r="E222">
        <v>-719994</v>
      </c>
      <c r="F222">
        <v>-719994</v>
      </c>
      <c r="G222">
        <v>3</v>
      </c>
    </row>
    <row r="223" spans="5:7" ht="12.75">
      <c r="E223">
        <v>-719994</v>
      </c>
      <c r="F223">
        <v>-719994</v>
      </c>
      <c r="G223">
        <v>3</v>
      </c>
    </row>
    <row r="224" spans="5:7" ht="12.75">
      <c r="E224">
        <v>-719994</v>
      </c>
      <c r="F224">
        <v>-719994</v>
      </c>
      <c r="G224">
        <v>3</v>
      </c>
    </row>
    <row r="225" spans="5:7" ht="12.75">
      <c r="E225">
        <v>-719993</v>
      </c>
      <c r="F225">
        <v>-719993</v>
      </c>
      <c r="G225">
        <v>2</v>
      </c>
    </row>
    <row r="226" spans="5:7" ht="12.75">
      <c r="E226">
        <v>-719993</v>
      </c>
      <c r="F226">
        <v>-719993</v>
      </c>
      <c r="G226">
        <v>2</v>
      </c>
    </row>
    <row r="227" spans="5:7" ht="12.75">
      <c r="E227">
        <v>-719989</v>
      </c>
      <c r="F227">
        <v>-719989</v>
      </c>
      <c r="G227">
        <v>1</v>
      </c>
    </row>
    <row r="228" spans="5:7" ht="12.75">
      <c r="E228">
        <v>-719988</v>
      </c>
      <c r="F228">
        <v>-719988</v>
      </c>
      <c r="G228">
        <v>1</v>
      </c>
    </row>
    <row r="229" spans="5:7" ht="12.75">
      <c r="E229">
        <v>-710005</v>
      </c>
      <c r="F229">
        <v>-710005</v>
      </c>
      <c r="G229">
        <v>1</v>
      </c>
    </row>
    <row r="230" spans="5:7" ht="12.75">
      <c r="E230">
        <v>-710004</v>
      </c>
      <c r="F230">
        <v>-710004</v>
      </c>
      <c r="G230">
        <v>1</v>
      </c>
    </row>
    <row r="231" spans="5:7" ht="12.75">
      <c r="E231">
        <v>-710003</v>
      </c>
      <c r="F231">
        <v>-710003</v>
      </c>
      <c r="G231">
        <v>1</v>
      </c>
    </row>
    <row r="232" spans="5:7" ht="12.75">
      <c r="E232">
        <v>-710002</v>
      </c>
      <c r="F232">
        <v>-710002</v>
      </c>
      <c r="G232">
        <v>2</v>
      </c>
    </row>
    <row r="233" spans="5:7" ht="12.75">
      <c r="E233">
        <v>-710002</v>
      </c>
      <c r="F233">
        <v>-710002</v>
      </c>
      <c r="G233">
        <v>2</v>
      </c>
    </row>
    <row r="234" spans="5:7" ht="12.75">
      <c r="E234">
        <v>-710001</v>
      </c>
      <c r="F234">
        <v>-710001</v>
      </c>
      <c r="G234">
        <v>2</v>
      </c>
    </row>
    <row r="235" spans="5:7" ht="12.75">
      <c r="E235">
        <v>-710001</v>
      </c>
      <c r="F235">
        <v>-710001</v>
      </c>
      <c r="G235">
        <v>2</v>
      </c>
    </row>
    <row r="236" spans="5:7" ht="12.75">
      <c r="E236">
        <v>-710000</v>
      </c>
      <c r="F236">
        <v>-710000</v>
      </c>
      <c r="G236">
        <v>1</v>
      </c>
    </row>
    <row r="237" spans="5:7" ht="12.75">
      <c r="E237">
        <v>-709999</v>
      </c>
      <c r="F237">
        <v>-709999</v>
      </c>
      <c r="G237">
        <v>3</v>
      </c>
    </row>
    <row r="238" spans="5:7" ht="12.75">
      <c r="E238">
        <v>-709999</v>
      </c>
      <c r="F238">
        <v>-709999</v>
      </c>
      <c r="G238">
        <v>3</v>
      </c>
    </row>
    <row r="239" spans="5:7" ht="12.75">
      <c r="E239">
        <v>-709999</v>
      </c>
      <c r="F239">
        <v>-709999</v>
      </c>
      <c r="G239">
        <v>3</v>
      </c>
    </row>
    <row r="240" spans="5:7" ht="12.75">
      <c r="E240">
        <v>-709998</v>
      </c>
      <c r="F240">
        <v>-709998</v>
      </c>
      <c r="G240">
        <v>4</v>
      </c>
    </row>
    <row r="241" spans="5:7" ht="12.75">
      <c r="E241">
        <v>-709998</v>
      </c>
      <c r="F241">
        <v>-709998</v>
      </c>
      <c r="G241">
        <v>4</v>
      </c>
    </row>
    <row r="242" spans="5:7" ht="12.75">
      <c r="E242">
        <v>-709998</v>
      </c>
      <c r="F242">
        <v>-709998</v>
      </c>
      <c r="G242">
        <v>4</v>
      </c>
    </row>
    <row r="243" spans="5:7" ht="12.75">
      <c r="E243">
        <v>-709998</v>
      </c>
      <c r="F243">
        <v>-709998</v>
      </c>
      <c r="G243">
        <v>4</v>
      </c>
    </row>
    <row r="244" spans="5:7" ht="12.75">
      <c r="E244">
        <v>-709997</v>
      </c>
      <c r="F244">
        <v>-709997</v>
      </c>
      <c r="G244">
        <v>2</v>
      </c>
    </row>
    <row r="245" spans="5:7" ht="12.75">
      <c r="E245">
        <v>-709997</v>
      </c>
      <c r="F245">
        <v>-709997</v>
      </c>
      <c r="G245">
        <v>2</v>
      </c>
    </row>
    <row r="246" spans="5:7" ht="12.75">
      <c r="E246">
        <v>-709996</v>
      </c>
      <c r="F246">
        <v>-709996</v>
      </c>
      <c r="G246">
        <v>1</v>
      </c>
    </row>
    <row r="247" spans="5:7" ht="12.75">
      <c r="E247">
        <v>-709995</v>
      </c>
      <c r="F247">
        <v>-709995</v>
      </c>
      <c r="G247">
        <v>2</v>
      </c>
    </row>
    <row r="248" spans="5:7" ht="12.75">
      <c r="E248">
        <v>-709995</v>
      </c>
      <c r="F248">
        <v>-709995</v>
      </c>
      <c r="G248">
        <v>2</v>
      </c>
    </row>
    <row r="249" spans="5:7" ht="12.75">
      <c r="E249">
        <v>-709994</v>
      </c>
      <c r="F249">
        <v>-709994</v>
      </c>
      <c r="G249">
        <v>2</v>
      </c>
    </row>
    <row r="250" spans="5:7" ht="12.75">
      <c r="E250">
        <v>-709994</v>
      </c>
      <c r="F250">
        <v>-709994</v>
      </c>
      <c r="G250">
        <v>2</v>
      </c>
    </row>
    <row r="251" spans="5:7" ht="12.75">
      <c r="E251">
        <v>-709993</v>
      </c>
      <c r="F251">
        <v>-709993</v>
      </c>
      <c r="G251">
        <v>1</v>
      </c>
    </row>
    <row r="252" spans="5:7" ht="12.75">
      <c r="E252">
        <v>-700005</v>
      </c>
      <c r="F252">
        <v>-700005</v>
      </c>
      <c r="G252">
        <v>1</v>
      </c>
    </row>
    <row r="253" spans="5:7" ht="12.75">
      <c r="E253">
        <v>-700004</v>
      </c>
      <c r="F253">
        <v>-700004</v>
      </c>
      <c r="G253">
        <v>1</v>
      </c>
    </row>
    <row r="254" spans="5:7" ht="12.75">
      <c r="E254">
        <v>-700003</v>
      </c>
      <c r="F254">
        <v>-700003</v>
      </c>
      <c r="G254">
        <v>1</v>
      </c>
    </row>
    <row r="255" spans="5:7" ht="12.75">
      <c r="E255">
        <v>-700002</v>
      </c>
      <c r="F255">
        <v>-700002</v>
      </c>
      <c r="G255">
        <v>2</v>
      </c>
    </row>
    <row r="256" spans="5:7" ht="12.75">
      <c r="E256">
        <v>-700002</v>
      </c>
      <c r="F256">
        <v>-700002</v>
      </c>
      <c r="G256">
        <v>2</v>
      </c>
    </row>
    <row r="257" spans="5:7" ht="12.75">
      <c r="E257">
        <v>-700001</v>
      </c>
      <c r="F257">
        <v>-700001</v>
      </c>
      <c r="G257">
        <v>2</v>
      </c>
    </row>
    <row r="258" spans="5:7" ht="12.75">
      <c r="E258">
        <v>-700001</v>
      </c>
      <c r="F258">
        <v>-700001</v>
      </c>
      <c r="G258">
        <v>2</v>
      </c>
    </row>
    <row r="259" spans="5:7" ht="12.75">
      <c r="E259">
        <v>-700000</v>
      </c>
      <c r="F259">
        <v>-700000</v>
      </c>
      <c r="G259">
        <v>1</v>
      </c>
    </row>
    <row r="260" spans="5:7" ht="12.75">
      <c r="E260">
        <v>-699999</v>
      </c>
      <c r="F260">
        <v>-699999</v>
      </c>
      <c r="G260">
        <v>2</v>
      </c>
    </row>
    <row r="261" spans="5:7" ht="12.75">
      <c r="E261">
        <v>-699999</v>
      </c>
      <c r="F261">
        <v>-699999</v>
      </c>
      <c r="G261">
        <v>2</v>
      </c>
    </row>
    <row r="262" spans="5:7" ht="12.75">
      <c r="E262">
        <v>-699998</v>
      </c>
      <c r="F262">
        <v>-699998</v>
      </c>
      <c r="G262">
        <v>1</v>
      </c>
    </row>
    <row r="263" spans="5:7" ht="12.75">
      <c r="E263">
        <v>-699997</v>
      </c>
      <c r="F263">
        <v>-699997</v>
      </c>
      <c r="G263">
        <v>2</v>
      </c>
    </row>
    <row r="264" spans="5:7" ht="12.75">
      <c r="E264">
        <v>-699997</v>
      </c>
      <c r="F264">
        <v>-699997</v>
      </c>
      <c r="G264">
        <v>2</v>
      </c>
    </row>
    <row r="265" spans="5:7" ht="12.75">
      <c r="E265">
        <v>-699996</v>
      </c>
      <c r="F265">
        <v>-699996</v>
      </c>
      <c r="G265">
        <v>1</v>
      </c>
    </row>
    <row r="266" spans="5:7" ht="12.75">
      <c r="E266">
        <v>-699995</v>
      </c>
      <c r="F266">
        <v>-699995</v>
      </c>
      <c r="G266">
        <v>2</v>
      </c>
    </row>
    <row r="267" spans="5:7" ht="12.75">
      <c r="E267">
        <v>-699995</v>
      </c>
      <c r="F267">
        <v>-699995</v>
      </c>
      <c r="G267">
        <v>2</v>
      </c>
    </row>
    <row r="268" spans="5:7" ht="12.75">
      <c r="E268">
        <v>-699994</v>
      </c>
      <c r="F268">
        <v>-699994</v>
      </c>
      <c r="G268">
        <v>3</v>
      </c>
    </row>
    <row r="269" spans="5:7" ht="12.75">
      <c r="E269">
        <v>-699994</v>
      </c>
      <c r="F269">
        <v>-699994</v>
      </c>
      <c r="G269">
        <v>3</v>
      </c>
    </row>
    <row r="270" spans="5:7" ht="12.75">
      <c r="E270">
        <v>-699994</v>
      </c>
      <c r="F270">
        <v>-699994</v>
      </c>
      <c r="G270">
        <v>3</v>
      </c>
    </row>
    <row r="271" spans="5:7" ht="12.75">
      <c r="E271">
        <v>-689999</v>
      </c>
      <c r="F271">
        <v>-689999</v>
      </c>
      <c r="G271">
        <v>1</v>
      </c>
    </row>
    <row r="272" spans="5:7" ht="12.75">
      <c r="E272">
        <v>-689998</v>
      </c>
      <c r="F272">
        <v>-689998</v>
      </c>
      <c r="G272">
        <v>1</v>
      </c>
    </row>
    <row r="273" spans="5:7" ht="12.75">
      <c r="E273">
        <v>-689997</v>
      </c>
      <c r="F273">
        <v>-689997</v>
      </c>
      <c r="G273">
        <v>2</v>
      </c>
    </row>
    <row r="274" spans="5:7" ht="12.75">
      <c r="E274">
        <v>-689997</v>
      </c>
      <c r="F274">
        <v>-689997</v>
      </c>
      <c r="G274">
        <v>2</v>
      </c>
    </row>
    <row r="275" spans="5:7" ht="12.75">
      <c r="E275">
        <v>-689996</v>
      </c>
      <c r="F275">
        <v>-689996</v>
      </c>
      <c r="G275">
        <v>1</v>
      </c>
    </row>
    <row r="276" spans="5:7" ht="12.75">
      <c r="E276">
        <v>-689995</v>
      </c>
      <c r="F276">
        <v>-689995</v>
      </c>
      <c r="G276">
        <v>1</v>
      </c>
    </row>
    <row r="277" spans="5:7" ht="12.75">
      <c r="E277">
        <v>-689994</v>
      </c>
      <c r="F277">
        <v>-689994</v>
      </c>
      <c r="G277">
        <v>1</v>
      </c>
    </row>
    <row r="278" spans="5:7" ht="12.75">
      <c r="E278">
        <v>-679999</v>
      </c>
      <c r="F278">
        <v>-679999</v>
      </c>
      <c r="G278">
        <v>1</v>
      </c>
    </row>
    <row r="279" spans="5:7" ht="12.75">
      <c r="E279">
        <v>-679998</v>
      </c>
      <c r="F279">
        <v>-679998</v>
      </c>
      <c r="G279">
        <v>1</v>
      </c>
    </row>
    <row r="280" spans="5:7" ht="12.75">
      <c r="E280">
        <v>-679997</v>
      </c>
      <c r="F280">
        <v>-679997</v>
      </c>
      <c r="G280">
        <v>2</v>
      </c>
    </row>
    <row r="281" spans="5:7" ht="12.75">
      <c r="E281">
        <v>-679997</v>
      </c>
      <c r="F281">
        <v>-679997</v>
      </c>
      <c r="G281">
        <v>2</v>
      </c>
    </row>
    <row r="282" spans="5:7" ht="12.75">
      <c r="E282">
        <v>-679996</v>
      </c>
      <c r="F282">
        <v>-679996</v>
      </c>
      <c r="G282">
        <v>2</v>
      </c>
    </row>
    <row r="283" spans="5:7" ht="12.75">
      <c r="E283">
        <v>-679996</v>
      </c>
      <c r="F283">
        <v>-679996</v>
      </c>
      <c r="G283">
        <v>2</v>
      </c>
    </row>
    <row r="284" spans="5:7" ht="12.75">
      <c r="E284">
        <v>-679995</v>
      </c>
      <c r="F284">
        <v>-679995</v>
      </c>
      <c r="G284">
        <v>1</v>
      </c>
    </row>
    <row r="285" spans="5:7" ht="12.75">
      <c r="E285">
        <v>-679994</v>
      </c>
      <c r="F285">
        <v>-679994</v>
      </c>
      <c r="G285">
        <v>1</v>
      </c>
    </row>
    <row r="286" spans="5:7" ht="12.75">
      <c r="E286">
        <v>-669999</v>
      </c>
      <c r="F286">
        <v>-669999</v>
      </c>
      <c r="G28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Jyldyz Weiss</cp:lastModifiedBy>
  <dcterms:created xsi:type="dcterms:W3CDTF">1996-10-14T23:33:28Z</dcterms:created>
  <dcterms:modified xsi:type="dcterms:W3CDTF">2005-11-16T10:50:44Z</dcterms:modified>
  <cp:category/>
  <cp:version/>
  <cp:contentType/>
  <cp:contentStatus/>
</cp:coreProperties>
</file>